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97"/>
  </bookViews>
  <sheets>
    <sheet name="C.2" sheetId="14" r:id="rId1"/>
    <sheet name="C.3" sheetId="15" r:id="rId2"/>
    <sheet name="C.4" sheetId="16" r:id="rId3"/>
    <sheet name="C.3.1" sheetId="17" r:id="rId4"/>
    <sheet name="C.4.1" sheetId="18" r:id="rId5"/>
    <sheet name="C.3.2" sheetId="19" r:id="rId6"/>
    <sheet name="C.4.2" sheetId="20" r:id="rId7"/>
    <sheet name="C.3.3" sheetId="21" r:id="rId8"/>
    <sheet name="C.4.3" sheetId="22" r:id="rId9"/>
    <sheet name="C.3.4" sheetId="23" r:id="rId10"/>
    <sheet name="C.4.4" sheetId="24" r:id="rId11"/>
    <sheet name="C.3.5" sheetId="25" r:id="rId12"/>
    <sheet name="C.4.5" sheetId="26" r:id="rId13"/>
    <sheet name="C.3.6" sheetId="27" r:id="rId14"/>
    <sheet name="C.4.6" sheetId="28" r:id="rId15"/>
    <sheet name="C.3.7" sheetId="29" r:id="rId16"/>
    <sheet name="C.4.7" sheetId="30" r:id="rId17"/>
    <sheet name="C.3.8" sheetId="31" r:id="rId18"/>
    <sheet name="C.4.8" sheetId="32" r:id="rId19"/>
    <sheet name="C.3.9" sheetId="33" r:id="rId20"/>
    <sheet name="C.4.9" sheetId="34" r:id="rId21"/>
    <sheet name="B.1" sheetId="1" r:id="rId22"/>
    <sheet name="B.2" sheetId="2" r:id="rId23"/>
    <sheet name="B.2.1" sheetId="3" r:id="rId24"/>
    <sheet name="B.2.2" sheetId="4" r:id="rId25"/>
    <sheet name="B.2.3" sheetId="5" r:id="rId26"/>
    <sheet name="B.2.4" sheetId="6" r:id="rId27"/>
    <sheet name="B.2.5" sheetId="7" r:id="rId28"/>
    <sheet name="B.2.6" sheetId="8" r:id="rId29"/>
    <sheet name="B.2.7" sheetId="9" r:id="rId30"/>
    <sheet name="B.2.8" sheetId="10" r:id="rId31"/>
    <sheet name="B.2.9" sheetId="11" r:id="rId32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_FilterDatabase" localSheetId="19" hidden="1">C.3.9!$Z$1:$Z$247</definedName>
  </definedNames>
  <calcPr calcId="145621"/>
</workbook>
</file>

<file path=xl/calcChain.xml><?xml version="1.0" encoding="utf-8"?>
<calcChain xmlns="http://schemas.openxmlformats.org/spreadsheetml/2006/main">
  <c r="I16" i="34" l="1"/>
  <c r="E16" i="34"/>
  <c r="K16" i="34"/>
  <c r="J16" i="34"/>
  <c r="H16" i="34"/>
  <c r="G16" i="34"/>
  <c r="F16" i="34"/>
  <c r="D16" i="34"/>
  <c r="C16" i="34"/>
  <c r="K8" i="34"/>
  <c r="J8" i="34"/>
  <c r="H8" i="34"/>
  <c r="G8" i="34"/>
  <c r="F8" i="34"/>
  <c r="D8" i="34"/>
  <c r="I8" i="34"/>
  <c r="E8" i="34"/>
  <c r="C8" i="34"/>
  <c r="K4" i="34"/>
  <c r="G4" i="34"/>
  <c r="C4" i="34"/>
  <c r="C26" i="34" s="1"/>
  <c r="J4" i="34"/>
  <c r="J26" i="34" s="1"/>
  <c r="H4" i="34"/>
  <c r="F4" i="34"/>
  <c r="F26" i="34" s="1"/>
  <c r="D4" i="34"/>
  <c r="I4" i="34"/>
  <c r="I26" i="34" s="1"/>
  <c r="E4" i="34"/>
  <c r="E26" i="34" s="1"/>
  <c r="Z20" i="33"/>
  <c r="Z19" i="33"/>
  <c r="H19" i="33"/>
  <c r="D19" i="33"/>
  <c r="Z18" i="33"/>
  <c r="Z17" i="33"/>
  <c r="Z16" i="33"/>
  <c r="Z15" i="33"/>
  <c r="Z14" i="33"/>
  <c r="Z13" i="33"/>
  <c r="Z12" i="33"/>
  <c r="Z11" i="33"/>
  <c r="Z10" i="33"/>
  <c r="Z9" i="33"/>
  <c r="Z8" i="33"/>
  <c r="Z7" i="33"/>
  <c r="Z6" i="33"/>
  <c r="Z5" i="33"/>
  <c r="K19" i="33"/>
  <c r="J19" i="33"/>
  <c r="I19" i="33"/>
  <c r="G19" i="33"/>
  <c r="F19" i="33"/>
  <c r="E19" i="33"/>
  <c r="C19" i="33"/>
  <c r="Z4" i="33"/>
  <c r="K16" i="32"/>
  <c r="I16" i="32"/>
  <c r="H16" i="32"/>
  <c r="G16" i="32"/>
  <c r="E16" i="32"/>
  <c r="D16" i="32"/>
  <c r="C16" i="32"/>
  <c r="J16" i="32"/>
  <c r="F16" i="32"/>
  <c r="J8" i="32"/>
  <c r="H8" i="32"/>
  <c r="F8" i="32"/>
  <c r="D8" i="32"/>
  <c r="K8" i="32"/>
  <c r="I8" i="32"/>
  <c r="G8" i="32"/>
  <c r="E8" i="32"/>
  <c r="C8" i="32"/>
  <c r="K4" i="32"/>
  <c r="K26" i="32" s="1"/>
  <c r="G4" i="32"/>
  <c r="G26" i="32" s="1"/>
  <c r="J4" i="32"/>
  <c r="J26" i="32" s="1"/>
  <c r="H4" i="32"/>
  <c r="H26" i="32" s="1"/>
  <c r="F4" i="32"/>
  <c r="F26" i="32" s="1"/>
  <c r="D4" i="32"/>
  <c r="D26" i="32" s="1"/>
  <c r="I4" i="32"/>
  <c r="E4" i="32"/>
  <c r="E26" i="32" s="1"/>
  <c r="C4" i="32"/>
  <c r="C26" i="32" s="1"/>
  <c r="Z20" i="31"/>
  <c r="Z19" i="31"/>
  <c r="Z18" i="31"/>
  <c r="Z17" i="31"/>
  <c r="Z16" i="31"/>
  <c r="Z15" i="31"/>
  <c r="Z14" i="31"/>
  <c r="Z13" i="31"/>
  <c r="Z12" i="31"/>
  <c r="Z11" i="31"/>
  <c r="Z10" i="31"/>
  <c r="Z9" i="31"/>
  <c r="Z8" i="31"/>
  <c r="Z7" i="31"/>
  <c r="Z6" i="31"/>
  <c r="H19" i="31"/>
  <c r="D19" i="31"/>
  <c r="Z5" i="31"/>
  <c r="K19" i="31"/>
  <c r="J19" i="31"/>
  <c r="I19" i="31"/>
  <c r="G19" i="31"/>
  <c r="F19" i="31"/>
  <c r="E19" i="31"/>
  <c r="C19" i="31"/>
  <c r="Z4" i="31"/>
  <c r="J16" i="30"/>
  <c r="F16" i="30"/>
  <c r="K16" i="30"/>
  <c r="G16" i="30"/>
  <c r="C16" i="30"/>
  <c r="I16" i="30"/>
  <c r="H16" i="30"/>
  <c r="E16" i="30"/>
  <c r="D16" i="30"/>
  <c r="H8" i="30"/>
  <c r="D8" i="30"/>
  <c r="K8" i="30"/>
  <c r="J8" i="30"/>
  <c r="I8" i="30"/>
  <c r="G8" i="30"/>
  <c r="F8" i="30"/>
  <c r="E8" i="30"/>
  <c r="C8" i="30"/>
  <c r="J4" i="30"/>
  <c r="J26" i="30" s="1"/>
  <c r="F4" i="30"/>
  <c r="F26" i="30" s="1"/>
  <c r="K4" i="30"/>
  <c r="K26" i="30" s="1"/>
  <c r="G4" i="30"/>
  <c r="G26" i="30" s="1"/>
  <c r="C4" i="30"/>
  <c r="C26" i="30" s="1"/>
  <c r="H4" i="30"/>
  <c r="H26" i="30" s="1"/>
  <c r="D4" i="30"/>
  <c r="D26" i="30" s="1"/>
  <c r="I4" i="30"/>
  <c r="I26" i="30" s="1"/>
  <c r="E4" i="30"/>
  <c r="E26" i="30" s="1"/>
  <c r="Z20" i="29"/>
  <c r="Z19" i="29"/>
  <c r="Z18" i="29"/>
  <c r="Z17" i="29"/>
  <c r="Z16" i="29"/>
  <c r="Z15" i="29"/>
  <c r="Z14" i="29"/>
  <c r="Z13" i="29"/>
  <c r="Z12" i="29"/>
  <c r="Z11" i="29"/>
  <c r="Z10" i="29"/>
  <c r="Z9" i="29"/>
  <c r="Z8" i="29"/>
  <c r="Z7" i="29"/>
  <c r="Z6" i="29"/>
  <c r="H19" i="29"/>
  <c r="D19" i="29"/>
  <c r="Z5" i="29"/>
  <c r="K19" i="29"/>
  <c r="J19" i="29"/>
  <c r="I19" i="29"/>
  <c r="G19" i="29"/>
  <c r="F19" i="29"/>
  <c r="E19" i="29"/>
  <c r="C19" i="29"/>
  <c r="Z4" i="29"/>
  <c r="J16" i="28"/>
  <c r="F16" i="28"/>
  <c r="K16" i="28"/>
  <c r="H16" i="28"/>
  <c r="G16" i="28"/>
  <c r="D16" i="28"/>
  <c r="C16" i="28"/>
  <c r="I16" i="28"/>
  <c r="E16" i="28"/>
  <c r="K8" i="28"/>
  <c r="G8" i="28"/>
  <c r="C8" i="28"/>
  <c r="H8" i="28"/>
  <c r="D8" i="28"/>
  <c r="J8" i="28"/>
  <c r="I8" i="28"/>
  <c r="F8" i="28"/>
  <c r="E8" i="28"/>
  <c r="K4" i="28"/>
  <c r="K26" i="28" s="1"/>
  <c r="G4" i="28"/>
  <c r="G26" i="28" s="1"/>
  <c r="C4" i="28"/>
  <c r="C26" i="28" s="1"/>
  <c r="H4" i="28"/>
  <c r="D4" i="28"/>
  <c r="J4" i="28"/>
  <c r="J26" i="28" s="1"/>
  <c r="I4" i="28"/>
  <c r="I26" i="28" s="1"/>
  <c r="F4" i="28"/>
  <c r="F26" i="28" s="1"/>
  <c r="E4" i="28"/>
  <c r="E26" i="28" s="1"/>
  <c r="Z20" i="27"/>
  <c r="Z19" i="27"/>
  <c r="Z18" i="27"/>
  <c r="Z17" i="27"/>
  <c r="Z16" i="27"/>
  <c r="Z15" i="27"/>
  <c r="Z14" i="27"/>
  <c r="Z13" i="27"/>
  <c r="Z12" i="27"/>
  <c r="Z11" i="27"/>
  <c r="Z10" i="27"/>
  <c r="Z9" i="27"/>
  <c r="Z8" i="27"/>
  <c r="Z7" i="27"/>
  <c r="Z6" i="27"/>
  <c r="Z5" i="27"/>
  <c r="Z4" i="27"/>
  <c r="K19" i="27"/>
  <c r="J19" i="27"/>
  <c r="I19" i="27"/>
  <c r="H19" i="27"/>
  <c r="G19" i="27"/>
  <c r="F19" i="27"/>
  <c r="E19" i="27"/>
  <c r="D19" i="27"/>
  <c r="C19" i="27"/>
  <c r="H16" i="26"/>
  <c r="D16" i="26"/>
  <c r="J16" i="26"/>
  <c r="I16" i="26"/>
  <c r="F16" i="26"/>
  <c r="E16" i="26"/>
  <c r="K16" i="26"/>
  <c r="G16" i="26"/>
  <c r="C16" i="26"/>
  <c r="I8" i="26"/>
  <c r="E8" i="26"/>
  <c r="K8" i="26"/>
  <c r="J8" i="26"/>
  <c r="G8" i="26"/>
  <c r="F8" i="26"/>
  <c r="C8" i="26"/>
  <c r="H8" i="26"/>
  <c r="D8" i="26"/>
  <c r="I4" i="26"/>
  <c r="I26" i="26" s="1"/>
  <c r="E4" i="26"/>
  <c r="E26" i="26" s="1"/>
  <c r="K4" i="26"/>
  <c r="K26" i="26" s="1"/>
  <c r="J4" i="26"/>
  <c r="G4" i="26"/>
  <c r="G26" i="26" s="1"/>
  <c r="F4" i="26"/>
  <c r="C4" i="26"/>
  <c r="C26" i="26" s="1"/>
  <c r="H4" i="26"/>
  <c r="H26" i="26" s="1"/>
  <c r="D4" i="26"/>
  <c r="D26" i="26" s="1"/>
  <c r="Z20" i="25"/>
  <c r="Z19" i="25"/>
  <c r="Z18" i="25"/>
  <c r="Z17" i="25"/>
  <c r="Z16" i="25"/>
  <c r="Z15" i="25"/>
  <c r="Z14" i="25"/>
  <c r="Z13" i="25"/>
  <c r="Z12" i="25"/>
  <c r="Z11" i="25"/>
  <c r="Z10" i="25"/>
  <c r="Z9" i="25"/>
  <c r="Z8" i="25"/>
  <c r="Z7" i="25"/>
  <c r="Z6" i="25"/>
  <c r="Z5" i="25"/>
  <c r="Z4" i="25"/>
  <c r="K19" i="25"/>
  <c r="J19" i="25"/>
  <c r="I19" i="25"/>
  <c r="H19" i="25"/>
  <c r="G19" i="25"/>
  <c r="F19" i="25"/>
  <c r="E19" i="25"/>
  <c r="D19" i="25"/>
  <c r="C19" i="25"/>
  <c r="J16" i="24"/>
  <c r="F16" i="24"/>
  <c r="K16" i="24"/>
  <c r="I16" i="24"/>
  <c r="H16" i="24"/>
  <c r="G16" i="24"/>
  <c r="E16" i="24"/>
  <c r="D16" i="24"/>
  <c r="C16" i="24"/>
  <c r="H8" i="24"/>
  <c r="D8" i="24"/>
  <c r="K8" i="24"/>
  <c r="J8" i="24"/>
  <c r="I8" i="24"/>
  <c r="G8" i="24"/>
  <c r="F8" i="24"/>
  <c r="E8" i="24"/>
  <c r="C8" i="24"/>
  <c r="H4" i="24"/>
  <c r="D4" i="24"/>
  <c r="K4" i="24"/>
  <c r="K26" i="24" s="1"/>
  <c r="J4" i="24"/>
  <c r="J26" i="24" s="1"/>
  <c r="I4" i="24"/>
  <c r="I26" i="24" s="1"/>
  <c r="G4" i="24"/>
  <c r="G26" i="24" s="1"/>
  <c r="F4" i="24"/>
  <c r="F26" i="24" s="1"/>
  <c r="E4" i="24"/>
  <c r="E26" i="24" s="1"/>
  <c r="C4" i="24"/>
  <c r="C26" i="24" s="1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K19" i="23"/>
  <c r="J19" i="23"/>
  <c r="I19" i="23"/>
  <c r="H19" i="23"/>
  <c r="G19" i="23"/>
  <c r="F19" i="23"/>
  <c r="E19" i="23"/>
  <c r="D19" i="23"/>
  <c r="C19" i="23"/>
  <c r="Z4" i="23"/>
  <c r="J16" i="22"/>
  <c r="H16" i="22"/>
  <c r="F16" i="22"/>
  <c r="D16" i="22"/>
  <c r="K16" i="22"/>
  <c r="I16" i="22"/>
  <c r="G16" i="22"/>
  <c r="E16" i="22"/>
  <c r="C16" i="22"/>
  <c r="H8" i="22"/>
  <c r="D8" i="22"/>
  <c r="K8" i="22"/>
  <c r="J8" i="22"/>
  <c r="I8" i="22"/>
  <c r="G8" i="22"/>
  <c r="F8" i="22"/>
  <c r="E8" i="22"/>
  <c r="C8" i="22"/>
  <c r="J4" i="22"/>
  <c r="J26" i="22" s="1"/>
  <c r="F4" i="22"/>
  <c r="F26" i="22" s="1"/>
  <c r="K4" i="22"/>
  <c r="K26" i="22" s="1"/>
  <c r="G4" i="22"/>
  <c r="G26" i="22" s="1"/>
  <c r="C4" i="22"/>
  <c r="C26" i="22" s="1"/>
  <c r="H4" i="22"/>
  <c r="H26" i="22" s="1"/>
  <c r="D4" i="22"/>
  <c r="D26" i="22" s="1"/>
  <c r="I4" i="22"/>
  <c r="I26" i="22" s="1"/>
  <c r="E4" i="22"/>
  <c r="E26" i="22" s="1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K19" i="21"/>
  <c r="J19" i="21"/>
  <c r="I19" i="21"/>
  <c r="H19" i="21"/>
  <c r="G19" i="21"/>
  <c r="F19" i="21"/>
  <c r="E19" i="21"/>
  <c r="D19" i="21"/>
  <c r="C19" i="21"/>
  <c r="Z4" i="21"/>
  <c r="K16" i="20"/>
  <c r="H16" i="20"/>
  <c r="D16" i="20"/>
  <c r="J16" i="20"/>
  <c r="I16" i="20"/>
  <c r="G16" i="20"/>
  <c r="F16" i="20"/>
  <c r="E16" i="20"/>
  <c r="C16" i="20"/>
  <c r="K8" i="20"/>
  <c r="G8" i="20"/>
  <c r="C8" i="20"/>
  <c r="I8" i="20"/>
  <c r="H8" i="20"/>
  <c r="D8" i="20"/>
  <c r="J8" i="20"/>
  <c r="F8" i="20"/>
  <c r="E8" i="20"/>
  <c r="K4" i="20"/>
  <c r="K26" i="20" s="1"/>
  <c r="G4" i="20"/>
  <c r="G26" i="20" s="1"/>
  <c r="C4" i="20"/>
  <c r="C26" i="20" s="1"/>
  <c r="H4" i="20"/>
  <c r="H26" i="20" s="1"/>
  <c r="D4" i="20"/>
  <c r="D26" i="20" s="1"/>
  <c r="J4" i="20"/>
  <c r="J26" i="20" s="1"/>
  <c r="I4" i="20"/>
  <c r="F4" i="20"/>
  <c r="F26" i="20" s="1"/>
  <c r="E4" i="20"/>
  <c r="E26" i="20" s="1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I19" i="19"/>
  <c r="E19" i="19"/>
  <c r="K19" i="19"/>
  <c r="J19" i="19"/>
  <c r="H19" i="19"/>
  <c r="G19" i="19"/>
  <c r="F19" i="19"/>
  <c r="D19" i="19"/>
  <c r="C19" i="19"/>
  <c r="Z4" i="19"/>
  <c r="K16" i="18"/>
  <c r="G16" i="18"/>
  <c r="C16" i="18"/>
  <c r="I16" i="18"/>
  <c r="H16" i="18"/>
  <c r="E16" i="18"/>
  <c r="D16" i="18"/>
  <c r="J16" i="18"/>
  <c r="F16" i="18"/>
  <c r="H8" i="18"/>
  <c r="D8" i="18"/>
  <c r="J8" i="18"/>
  <c r="I8" i="18"/>
  <c r="F8" i="18"/>
  <c r="E8" i="18"/>
  <c r="K8" i="18"/>
  <c r="G8" i="18"/>
  <c r="C8" i="18"/>
  <c r="H4" i="18"/>
  <c r="D4" i="18"/>
  <c r="D26" i="18" s="1"/>
  <c r="J4" i="18"/>
  <c r="I4" i="18"/>
  <c r="I26" i="18" s="1"/>
  <c r="F4" i="18"/>
  <c r="E4" i="18"/>
  <c r="E26" i="18" s="1"/>
  <c r="K4" i="18"/>
  <c r="K26" i="18" s="1"/>
  <c r="G4" i="18"/>
  <c r="G26" i="18" s="1"/>
  <c r="C4" i="18"/>
  <c r="C26" i="18" s="1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Z5" i="17"/>
  <c r="K19" i="17"/>
  <c r="J19" i="17"/>
  <c r="I19" i="17"/>
  <c r="H19" i="17"/>
  <c r="G19" i="17"/>
  <c r="F19" i="17"/>
  <c r="E19" i="17"/>
  <c r="D19" i="17"/>
  <c r="C19" i="17"/>
  <c r="Z4" i="17"/>
  <c r="J16" i="16"/>
  <c r="F16" i="16"/>
  <c r="K16" i="16"/>
  <c r="H16" i="16"/>
  <c r="G16" i="16"/>
  <c r="D16" i="16"/>
  <c r="C16" i="16"/>
  <c r="I16" i="16"/>
  <c r="E16" i="16"/>
  <c r="K8" i="16"/>
  <c r="G8" i="16"/>
  <c r="C8" i="16"/>
  <c r="I8" i="16"/>
  <c r="H8" i="16"/>
  <c r="E8" i="16"/>
  <c r="D8" i="16"/>
  <c r="J8" i="16"/>
  <c r="F8" i="16"/>
  <c r="K4" i="16"/>
  <c r="K26" i="16" s="1"/>
  <c r="G4" i="16"/>
  <c r="G26" i="16" s="1"/>
  <c r="C4" i="16"/>
  <c r="C26" i="16" s="1"/>
  <c r="I4" i="16"/>
  <c r="I26" i="16" s="1"/>
  <c r="H4" i="16"/>
  <c r="H26" i="16" s="1"/>
  <c r="E4" i="16"/>
  <c r="E26" i="16" s="1"/>
  <c r="D4" i="16"/>
  <c r="D26" i="16" s="1"/>
  <c r="J4" i="16"/>
  <c r="J26" i="16" s="1"/>
  <c r="F4" i="16"/>
  <c r="F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K19" i="15"/>
  <c r="J19" i="15"/>
  <c r="I19" i="15"/>
  <c r="H19" i="15"/>
  <c r="G19" i="15"/>
  <c r="F19" i="15"/>
  <c r="E19" i="15"/>
  <c r="D19" i="15"/>
  <c r="C19" i="15"/>
  <c r="Z4" i="15"/>
  <c r="H15" i="14"/>
  <c r="D15" i="14"/>
  <c r="I4" i="14"/>
  <c r="E4" i="14"/>
  <c r="K15" i="14"/>
  <c r="J15" i="14"/>
  <c r="I15" i="14"/>
  <c r="G15" i="14"/>
  <c r="F15" i="14"/>
  <c r="E15" i="14"/>
  <c r="C15" i="14"/>
  <c r="H4" i="14"/>
  <c r="D4" i="14"/>
  <c r="M81" i="11"/>
  <c r="L81" i="11"/>
  <c r="K81" i="11"/>
  <c r="J81" i="11"/>
  <c r="I81" i="11"/>
  <c r="H81" i="11"/>
  <c r="G81" i="11"/>
  <c r="F81" i="11"/>
  <c r="E81" i="11"/>
  <c r="M78" i="11"/>
  <c r="L78" i="11"/>
  <c r="K78" i="11"/>
  <c r="J78" i="11"/>
  <c r="I78" i="11"/>
  <c r="H78" i="11"/>
  <c r="G78" i="11"/>
  <c r="F78" i="11"/>
  <c r="E78" i="11"/>
  <c r="M77" i="11"/>
  <c r="L77" i="11"/>
  <c r="K77" i="11"/>
  <c r="J77" i="11"/>
  <c r="I77" i="11"/>
  <c r="H77" i="11"/>
  <c r="G77" i="11"/>
  <c r="F77" i="11"/>
  <c r="E77" i="11"/>
  <c r="M73" i="11"/>
  <c r="L73" i="11"/>
  <c r="K73" i="11"/>
  <c r="J73" i="11"/>
  <c r="I73" i="11"/>
  <c r="H73" i="11"/>
  <c r="G73" i="11"/>
  <c r="F73" i="11"/>
  <c r="E73" i="11"/>
  <c r="M68" i="11"/>
  <c r="L68" i="11"/>
  <c r="K68" i="11"/>
  <c r="J68" i="11"/>
  <c r="I68" i="11"/>
  <c r="H68" i="11"/>
  <c r="G68" i="11"/>
  <c r="F68" i="11"/>
  <c r="E68" i="11"/>
  <c r="M65" i="11"/>
  <c r="L65" i="11"/>
  <c r="K65" i="11"/>
  <c r="J65" i="11"/>
  <c r="I65" i="11"/>
  <c r="H65" i="11"/>
  <c r="G65" i="11"/>
  <c r="F65" i="11"/>
  <c r="E65" i="11"/>
  <c r="M64" i="11"/>
  <c r="L64" i="11"/>
  <c r="K64" i="11"/>
  <c r="J64" i="11"/>
  <c r="I64" i="11"/>
  <c r="H64" i="11"/>
  <c r="G64" i="11"/>
  <c r="F64" i="11"/>
  <c r="E64" i="11"/>
  <c r="M59" i="11"/>
  <c r="L59" i="11"/>
  <c r="K59" i="11"/>
  <c r="J59" i="11"/>
  <c r="I59" i="11"/>
  <c r="H59" i="11"/>
  <c r="G59" i="11"/>
  <c r="F59" i="11"/>
  <c r="E59" i="11"/>
  <c r="M56" i="11"/>
  <c r="L56" i="11"/>
  <c r="K56" i="11"/>
  <c r="J56" i="11"/>
  <c r="I56" i="11"/>
  <c r="H56" i="11"/>
  <c r="G56" i="11"/>
  <c r="F56" i="11"/>
  <c r="E56" i="11"/>
  <c r="M53" i="11"/>
  <c r="M52" i="11" s="1"/>
  <c r="M51" i="11" s="1"/>
  <c r="L53" i="11"/>
  <c r="K53" i="11"/>
  <c r="J53" i="11"/>
  <c r="I53" i="11"/>
  <c r="H53" i="11"/>
  <c r="G53" i="11"/>
  <c r="F53" i="11"/>
  <c r="E53" i="11"/>
  <c r="L52" i="11"/>
  <c r="K52" i="11"/>
  <c r="J52" i="11"/>
  <c r="I52" i="11"/>
  <c r="H52" i="11"/>
  <c r="G52" i="11"/>
  <c r="F52" i="11"/>
  <c r="E52" i="11"/>
  <c r="L51" i="11"/>
  <c r="K51" i="11"/>
  <c r="J51" i="11"/>
  <c r="I51" i="11"/>
  <c r="H51" i="11"/>
  <c r="G51" i="11"/>
  <c r="F51" i="11"/>
  <c r="E51" i="11"/>
  <c r="M47" i="11"/>
  <c r="L47" i="11"/>
  <c r="K47" i="11"/>
  <c r="J47" i="11"/>
  <c r="I47" i="11"/>
  <c r="H47" i="11"/>
  <c r="G47" i="11"/>
  <c r="F47" i="11"/>
  <c r="E47" i="11"/>
  <c r="J8" i="11"/>
  <c r="F8" i="11"/>
  <c r="M8" i="11"/>
  <c r="L8" i="11"/>
  <c r="K8" i="11"/>
  <c r="I8" i="11"/>
  <c r="H8" i="11"/>
  <c r="G8" i="11"/>
  <c r="E8" i="11"/>
  <c r="L5" i="11"/>
  <c r="L4" i="11" s="1"/>
  <c r="L92" i="11" s="1"/>
  <c r="H5" i="11"/>
  <c r="H4" i="11" s="1"/>
  <c r="H92" i="11" s="1"/>
  <c r="M5" i="11"/>
  <c r="M4" i="11" s="1"/>
  <c r="M92" i="11" s="1"/>
  <c r="K5" i="11"/>
  <c r="K4" i="11" s="1"/>
  <c r="K92" i="11" s="1"/>
  <c r="I5" i="11"/>
  <c r="I4" i="11" s="1"/>
  <c r="I92" i="11" s="1"/>
  <c r="E5" i="11"/>
  <c r="E4" i="11" s="1"/>
  <c r="E92" i="11" s="1"/>
  <c r="J5" i="11"/>
  <c r="G5" i="11"/>
  <c r="F5" i="11"/>
  <c r="G4" i="11"/>
  <c r="G92" i="11" s="1"/>
  <c r="K81" i="10"/>
  <c r="G81" i="10"/>
  <c r="L81" i="10"/>
  <c r="J81" i="10"/>
  <c r="H81" i="10"/>
  <c r="F81" i="10"/>
  <c r="M81" i="10"/>
  <c r="I81" i="10"/>
  <c r="E81" i="10"/>
  <c r="J78" i="10"/>
  <c r="J77" i="10" s="1"/>
  <c r="F78" i="10"/>
  <c r="F77" i="10" s="1"/>
  <c r="M78" i="10"/>
  <c r="M77" i="10" s="1"/>
  <c r="K78" i="10"/>
  <c r="K77" i="10" s="1"/>
  <c r="I78" i="10"/>
  <c r="I77" i="10" s="1"/>
  <c r="G78" i="10"/>
  <c r="G77" i="10" s="1"/>
  <c r="E78" i="10"/>
  <c r="E77" i="10" s="1"/>
  <c r="L78" i="10"/>
  <c r="L77" i="10" s="1"/>
  <c r="H78" i="10"/>
  <c r="H77" i="10" s="1"/>
  <c r="J73" i="10"/>
  <c r="F73" i="10"/>
  <c r="M73" i="10"/>
  <c r="K73" i="10"/>
  <c r="I73" i="10"/>
  <c r="G73" i="10"/>
  <c r="E73" i="10"/>
  <c r="L73" i="10"/>
  <c r="H73" i="10"/>
  <c r="J68" i="10"/>
  <c r="F68" i="10"/>
  <c r="K68" i="10"/>
  <c r="G68" i="10"/>
  <c r="M68" i="10"/>
  <c r="L68" i="10"/>
  <c r="I68" i="10"/>
  <c r="H68" i="10"/>
  <c r="E68" i="10"/>
  <c r="M65" i="10"/>
  <c r="M64" i="10" s="1"/>
  <c r="I65" i="10"/>
  <c r="I64" i="10" s="1"/>
  <c r="E65" i="10"/>
  <c r="E64" i="10" s="1"/>
  <c r="J65" i="10"/>
  <c r="J64" i="10" s="1"/>
  <c r="F65" i="10"/>
  <c r="F64" i="10" s="1"/>
  <c r="L65" i="10"/>
  <c r="K65" i="10"/>
  <c r="H65" i="10"/>
  <c r="G65" i="10"/>
  <c r="L64" i="10"/>
  <c r="H64" i="10"/>
  <c r="K59" i="10"/>
  <c r="G59" i="10"/>
  <c r="L59" i="10"/>
  <c r="H59" i="10"/>
  <c r="M59" i="10"/>
  <c r="J59" i="10"/>
  <c r="I59" i="10"/>
  <c r="F59" i="10"/>
  <c r="E59" i="10"/>
  <c r="J56" i="10"/>
  <c r="F56" i="10"/>
  <c r="K56" i="10"/>
  <c r="G56" i="10"/>
  <c r="M56" i="10"/>
  <c r="L56" i="10"/>
  <c r="I56" i="10"/>
  <c r="H56" i="10"/>
  <c r="E56" i="10"/>
  <c r="M53" i="10"/>
  <c r="M52" i="10" s="1"/>
  <c r="M51" i="10" s="1"/>
  <c r="I53" i="10"/>
  <c r="I52" i="10" s="1"/>
  <c r="I51" i="10" s="1"/>
  <c r="E53" i="10"/>
  <c r="E52" i="10" s="1"/>
  <c r="E51" i="10" s="1"/>
  <c r="J53" i="10"/>
  <c r="J52" i="10" s="1"/>
  <c r="J51" i="10" s="1"/>
  <c r="F53" i="10"/>
  <c r="F52" i="10" s="1"/>
  <c r="F51" i="10" s="1"/>
  <c r="L53" i="10"/>
  <c r="K53" i="10"/>
  <c r="H53" i="10"/>
  <c r="G53" i="10"/>
  <c r="L52" i="10"/>
  <c r="H52" i="10"/>
  <c r="J47" i="10"/>
  <c r="F47" i="10"/>
  <c r="K47" i="10"/>
  <c r="K4" i="10" s="1"/>
  <c r="G47" i="10"/>
  <c r="G4" i="10" s="1"/>
  <c r="M47" i="10"/>
  <c r="L47" i="10"/>
  <c r="I47" i="10"/>
  <c r="H47" i="10"/>
  <c r="E47" i="10"/>
  <c r="J8" i="10"/>
  <c r="F8" i="10"/>
  <c r="M8" i="10"/>
  <c r="L8" i="10"/>
  <c r="K8" i="10"/>
  <c r="I8" i="10"/>
  <c r="H8" i="10"/>
  <c r="G8" i="10"/>
  <c r="E8" i="10"/>
  <c r="M5" i="10"/>
  <c r="M4" i="10" s="1"/>
  <c r="I5" i="10"/>
  <c r="I4" i="10" s="1"/>
  <c r="E5" i="10"/>
  <c r="E4" i="10" s="1"/>
  <c r="L5" i="10"/>
  <c r="K5" i="10"/>
  <c r="J5" i="10"/>
  <c r="H5" i="10"/>
  <c r="G5" i="10"/>
  <c r="F5" i="10"/>
  <c r="F4" i="10" s="1"/>
  <c r="F92" i="10" s="1"/>
  <c r="L4" i="10"/>
  <c r="H4" i="10"/>
  <c r="M81" i="9"/>
  <c r="M77" i="9" s="1"/>
  <c r="I81" i="9"/>
  <c r="I77" i="9" s="1"/>
  <c r="E81" i="9"/>
  <c r="E77" i="9" s="1"/>
  <c r="J81" i="9"/>
  <c r="J77" i="9" s="1"/>
  <c r="F81" i="9"/>
  <c r="F77" i="9" s="1"/>
  <c r="L81" i="9"/>
  <c r="K81" i="9"/>
  <c r="H81" i="9"/>
  <c r="G81" i="9"/>
  <c r="M78" i="9"/>
  <c r="L78" i="9"/>
  <c r="K78" i="9"/>
  <c r="J78" i="9"/>
  <c r="I78" i="9"/>
  <c r="H78" i="9"/>
  <c r="G78" i="9"/>
  <c r="F78" i="9"/>
  <c r="E78" i="9"/>
  <c r="L77" i="9"/>
  <c r="K77" i="9"/>
  <c r="H77" i="9"/>
  <c r="G77" i="9"/>
  <c r="M73" i="9"/>
  <c r="M51" i="9" s="1"/>
  <c r="I73" i="9"/>
  <c r="I51" i="9" s="1"/>
  <c r="E73" i="9"/>
  <c r="E51" i="9" s="1"/>
  <c r="L73" i="9"/>
  <c r="K73" i="9"/>
  <c r="J73" i="9"/>
  <c r="H73" i="9"/>
  <c r="G73" i="9"/>
  <c r="F73" i="9"/>
  <c r="M68" i="9"/>
  <c r="L68" i="9"/>
  <c r="K68" i="9"/>
  <c r="J68" i="9"/>
  <c r="I68" i="9"/>
  <c r="H68" i="9"/>
  <c r="G68" i="9"/>
  <c r="F68" i="9"/>
  <c r="E68" i="9"/>
  <c r="M65" i="9"/>
  <c r="L65" i="9"/>
  <c r="K65" i="9"/>
  <c r="J65" i="9"/>
  <c r="I65" i="9"/>
  <c r="H65" i="9"/>
  <c r="G65" i="9"/>
  <c r="F65" i="9"/>
  <c r="E65" i="9"/>
  <c r="M64" i="9"/>
  <c r="L64" i="9"/>
  <c r="K64" i="9"/>
  <c r="J64" i="9"/>
  <c r="I64" i="9"/>
  <c r="H64" i="9"/>
  <c r="G64" i="9"/>
  <c r="F64" i="9"/>
  <c r="E64" i="9"/>
  <c r="M59" i="9"/>
  <c r="L59" i="9"/>
  <c r="K59" i="9"/>
  <c r="J59" i="9"/>
  <c r="I59" i="9"/>
  <c r="H59" i="9"/>
  <c r="G59" i="9"/>
  <c r="F59" i="9"/>
  <c r="E59" i="9"/>
  <c r="M56" i="9"/>
  <c r="L56" i="9"/>
  <c r="K56" i="9"/>
  <c r="J56" i="9"/>
  <c r="I56" i="9"/>
  <c r="H56" i="9"/>
  <c r="G56" i="9"/>
  <c r="F56" i="9"/>
  <c r="E56" i="9"/>
  <c r="M53" i="9"/>
  <c r="L53" i="9"/>
  <c r="K53" i="9"/>
  <c r="J53" i="9"/>
  <c r="I53" i="9"/>
  <c r="H53" i="9"/>
  <c r="G53" i="9"/>
  <c r="F53" i="9"/>
  <c r="E53" i="9"/>
  <c r="M52" i="9"/>
  <c r="L52" i="9"/>
  <c r="K52" i="9"/>
  <c r="J52" i="9"/>
  <c r="I52" i="9"/>
  <c r="H52" i="9"/>
  <c r="G52" i="9"/>
  <c r="F52" i="9"/>
  <c r="E52" i="9"/>
  <c r="L51" i="9"/>
  <c r="K51" i="9"/>
  <c r="J51" i="9"/>
  <c r="H51" i="9"/>
  <c r="G51" i="9"/>
  <c r="F51" i="9"/>
  <c r="M47" i="9"/>
  <c r="L47" i="9"/>
  <c r="K47" i="9"/>
  <c r="J47" i="9"/>
  <c r="I47" i="9"/>
  <c r="H47" i="9"/>
  <c r="G47" i="9"/>
  <c r="F47" i="9"/>
  <c r="E47" i="9"/>
  <c r="L8" i="9"/>
  <c r="J8" i="9"/>
  <c r="H8" i="9"/>
  <c r="F8" i="9"/>
  <c r="M8" i="9"/>
  <c r="K8" i="9"/>
  <c r="I8" i="9"/>
  <c r="G8" i="9"/>
  <c r="E8" i="9"/>
  <c r="L5" i="9"/>
  <c r="L4" i="9" s="1"/>
  <c r="L92" i="9" s="1"/>
  <c r="H5" i="9"/>
  <c r="H4" i="9" s="1"/>
  <c r="H92" i="9" s="1"/>
  <c r="M5" i="9"/>
  <c r="M4" i="9" s="1"/>
  <c r="M92" i="9" s="1"/>
  <c r="K5" i="9"/>
  <c r="K4" i="9" s="1"/>
  <c r="K92" i="9" s="1"/>
  <c r="I5" i="9"/>
  <c r="I4" i="9" s="1"/>
  <c r="I92" i="9" s="1"/>
  <c r="G5" i="9"/>
  <c r="G4" i="9" s="1"/>
  <c r="G92" i="9" s="1"/>
  <c r="E5" i="9"/>
  <c r="E4" i="9" s="1"/>
  <c r="E92" i="9" s="1"/>
  <c r="J5" i="9"/>
  <c r="F5" i="9"/>
  <c r="K81" i="8"/>
  <c r="G81" i="8"/>
  <c r="L81" i="8"/>
  <c r="J81" i="8"/>
  <c r="H81" i="8"/>
  <c r="F81" i="8"/>
  <c r="M81" i="8"/>
  <c r="I81" i="8"/>
  <c r="E81" i="8"/>
  <c r="J78" i="8"/>
  <c r="J77" i="8" s="1"/>
  <c r="F78" i="8"/>
  <c r="F77" i="8" s="1"/>
  <c r="M78" i="8"/>
  <c r="M77" i="8" s="1"/>
  <c r="K78" i="8"/>
  <c r="I78" i="8"/>
  <c r="I77" i="8" s="1"/>
  <c r="G78" i="8"/>
  <c r="E78" i="8"/>
  <c r="E77" i="8" s="1"/>
  <c r="L78" i="8"/>
  <c r="L77" i="8" s="1"/>
  <c r="H78" i="8"/>
  <c r="J73" i="8"/>
  <c r="M73" i="8"/>
  <c r="K73" i="8"/>
  <c r="I73" i="8"/>
  <c r="G73" i="8"/>
  <c r="E73" i="8"/>
  <c r="L73" i="8"/>
  <c r="H73" i="8"/>
  <c r="F73" i="8"/>
  <c r="M68" i="8"/>
  <c r="K68" i="8"/>
  <c r="I68" i="8"/>
  <c r="G68" i="8"/>
  <c r="E68" i="8"/>
  <c r="L68" i="8"/>
  <c r="J68" i="8"/>
  <c r="H68" i="8"/>
  <c r="F68" i="8"/>
  <c r="L65" i="8"/>
  <c r="L64" i="8" s="1"/>
  <c r="J65" i="8"/>
  <c r="J64" i="8" s="1"/>
  <c r="H65" i="8"/>
  <c r="H64" i="8" s="1"/>
  <c r="F65" i="8"/>
  <c r="F64" i="8" s="1"/>
  <c r="M65" i="8"/>
  <c r="M64" i="8" s="1"/>
  <c r="K65" i="8"/>
  <c r="I65" i="8"/>
  <c r="I64" i="8" s="1"/>
  <c r="G65" i="8"/>
  <c r="G64" i="8" s="1"/>
  <c r="E65" i="8"/>
  <c r="E64" i="8" s="1"/>
  <c r="L59" i="8"/>
  <c r="J59" i="8"/>
  <c r="H59" i="8"/>
  <c r="F59" i="8"/>
  <c r="M59" i="8"/>
  <c r="K59" i="8"/>
  <c r="I59" i="8"/>
  <c r="G59" i="8"/>
  <c r="E59" i="8"/>
  <c r="M56" i="8"/>
  <c r="K56" i="8"/>
  <c r="I56" i="8"/>
  <c r="G56" i="8"/>
  <c r="E56" i="8"/>
  <c r="L56" i="8"/>
  <c r="J56" i="8"/>
  <c r="H56" i="8"/>
  <c r="F56" i="8"/>
  <c r="M53" i="8"/>
  <c r="M52" i="8" s="1"/>
  <c r="M51" i="8" s="1"/>
  <c r="K53" i="8"/>
  <c r="K52" i="8" s="1"/>
  <c r="G53" i="8"/>
  <c r="G52" i="8" s="1"/>
  <c r="G51" i="8" s="1"/>
  <c r="E53" i="8"/>
  <c r="E52" i="8" s="1"/>
  <c r="E51" i="8" s="1"/>
  <c r="L53" i="8"/>
  <c r="J53" i="8"/>
  <c r="J52" i="8" s="1"/>
  <c r="J51" i="8" s="1"/>
  <c r="H53" i="8"/>
  <c r="H52" i="8" s="1"/>
  <c r="H51" i="8" s="1"/>
  <c r="F53" i="8"/>
  <c r="F52" i="8" s="1"/>
  <c r="F51" i="8" s="1"/>
  <c r="I53" i="8"/>
  <c r="I52" i="8" s="1"/>
  <c r="I51" i="8" s="1"/>
  <c r="L52" i="8"/>
  <c r="L51" i="8"/>
  <c r="M47" i="8"/>
  <c r="I47" i="8"/>
  <c r="E47" i="8"/>
  <c r="L47" i="8"/>
  <c r="J47" i="8"/>
  <c r="H47" i="8"/>
  <c r="F47" i="8"/>
  <c r="K47" i="8"/>
  <c r="G47" i="8"/>
  <c r="M8" i="8"/>
  <c r="I8" i="8"/>
  <c r="E8" i="8"/>
  <c r="L8" i="8"/>
  <c r="J8" i="8"/>
  <c r="H8" i="8"/>
  <c r="F8" i="8"/>
  <c r="K8" i="8"/>
  <c r="G8" i="8"/>
  <c r="L5" i="8"/>
  <c r="H5" i="8"/>
  <c r="M5" i="8"/>
  <c r="K5" i="8"/>
  <c r="K4" i="8" s="1"/>
  <c r="I5" i="8"/>
  <c r="G5" i="8"/>
  <c r="G4" i="8" s="1"/>
  <c r="E5" i="8"/>
  <c r="J5" i="8"/>
  <c r="F5" i="8"/>
  <c r="K81" i="7"/>
  <c r="G81" i="7"/>
  <c r="L81" i="7"/>
  <c r="J81" i="7"/>
  <c r="H81" i="7"/>
  <c r="F81" i="7"/>
  <c r="M81" i="7"/>
  <c r="I81" i="7"/>
  <c r="E81" i="7"/>
  <c r="J78" i="7"/>
  <c r="J77" i="7" s="1"/>
  <c r="F78" i="7"/>
  <c r="F77" i="7" s="1"/>
  <c r="M78" i="7"/>
  <c r="M77" i="7" s="1"/>
  <c r="K78" i="7"/>
  <c r="I78" i="7"/>
  <c r="I77" i="7" s="1"/>
  <c r="G78" i="7"/>
  <c r="E78" i="7"/>
  <c r="E77" i="7" s="1"/>
  <c r="L78" i="7"/>
  <c r="H78" i="7"/>
  <c r="J73" i="7"/>
  <c r="F73" i="7"/>
  <c r="M73" i="7"/>
  <c r="K73" i="7"/>
  <c r="I73" i="7"/>
  <c r="G73" i="7"/>
  <c r="E73" i="7"/>
  <c r="L73" i="7"/>
  <c r="H73" i="7"/>
  <c r="J68" i="7"/>
  <c r="F68" i="7"/>
  <c r="M68" i="7"/>
  <c r="K68" i="7"/>
  <c r="I68" i="7"/>
  <c r="G68" i="7"/>
  <c r="E68" i="7"/>
  <c r="L68" i="7"/>
  <c r="H68" i="7"/>
  <c r="M65" i="7"/>
  <c r="M64" i="7" s="1"/>
  <c r="I65" i="7"/>
  <c r="I64" i="7" s="1"/>
  <c r="E65" i="7"/>
  <c r="E64" i="7" s="1"/>
  <c r="L65" i="7"/>
  <c r="L64" i="7" s="1"/>
  <c r="J65" i="7"/>
  <c r="J64" i="7" s="1"/>
  <c r="H65" i="7"/>
  <c r="H64" i="7" s="1"/>
  <c r="F65" i="7"/>
  <c r="F64" i="7" s="1"/>
  <c r="K65" i="7"/>
  <c r="K64" i="7" s="1"/>
  <c r="G65" i="7"/>
  <c r="G64" i="7" s="1"/>
  <c r="K59" i="7"/>
  <c r="G59" i="7"/>
  <c r="L59" i="7"/>
  <c r="J59" i="7"/>
  <c r="H59" i="7"/>
  <c r="F59" i="7"/>
  <c r="M59" i="7"/>
  <c r="I59" i="7"/>
  <c r="E59" i="7"/>
  <c r="J56" i="7"/>
  <c r="F56" i="7"/>
  <c r="M56" i="7"/>
  <c r="K56" i="7"/>
  <c r="I56" i="7"/>
  <c r="G56" i="7"/>
  <c r="E56" i="7"/>
  <c r="L56" i="7"/>
  <c r="H56" i="7"/>
  <c r="M53" i="7"/>
  <c r="I53" i="7"/>
  <c r="E53" i="7"/>
  <c r="L53" i="7"/>
  <c r="L52" i="7" s="1"/>
  <c r="J53" i="7"/>
  <c r="H53" i="7"/>
  <c r="H52" i="7" s="1"/>
  <c r="F53" i="7"/>
  <c r="K53" i="7"/>
  <c r="G53" i="7"/>
  <c r="G52" i="7" s="1"/>
  <c r="J47" i="7"/>
  <c r="F47" i="7"/>
  <c r="M47" i="7"/>
  <c r="K47" i="7"/>
  <c r="I47" i="7"/>
  <c r="G47" i="7"/>
  <c r="E47" i="7"/>
  <c r="L47" i="7"/>
  <c r="H47" i="7"/>
  <c r="M8" i="7"/>
  <c r="K8" i="7"/>
  <c r="J8" i="7"/>
  <c r="I8" i="7"/>
  <c r="G8" i="7"/>
  <c r="F8" i="7"/>
  <c r="E8" i="7"/>
  <c r="L8" i="7"/>
  <c r="H8" i="7"/>
  <c r="M5" i="7"/>
  <c r="L5" i="7"/>
  <c r="L4" i="7" s="1"/>
  <c r="J5" i="7"/>
  <c r="J4" i="7" s="1"/>
  <c r="I5" i="7"/>
  <c r="H5" i="7"/>
  <c r="H4" i="7" s="1"/>
  <c r="F5" i="7"/>
  <c r="F4" i="7" s="1"/>
  <c r="E5" i="7"/>
  <c r="K5" i="7"/>
  <c r="K4" i="7" s="1"/>
  <c r="G5" i="7"/>
  <c r="M81" i="6"/>
  <c r="L81" i="6"/>
  <c r="K81" i="6"/>
  <c r="I81" i="6"/>
  <c r="H81" i="6"/>
  <c r="G81" i="6"/>
  <c r="E81" i="6"/>
  <c r="J81" i="6"/>
  <c r="F81" i="6"/>
  <c r="L78" i="6"/>
  <c r="L77" i="6" s="1"/>
  <c r="J78" i="6"/>
  <c r="J77" i="6" s="1"/>
  <c r="H78" i="6"/>
  <c r="H77" i="6" s="1"/>
  <c r="F78" i="6"/>
  <c r="F77" i="6" s="1"/>
  <c r="M78" i="6"/>
  <c r="M77" i="6" s="1"/>
  <c r="I78" i="6"/>
  <c r="E78" i="6"/>
  <c r="E77" i="6" s="1"/>
  <c r="L73" i="6"/>
  <c r="K73" i="6"/>
  <c r="J73" i="6"/>
  <c r="H73" i="6"/>
  <c r="G73" i="6"/>
  <c r="F73" i="6"/>
  <c r="M73" i="6"/>
  <c r="I73" i="6"/>
  <c r="E73" i="6"/>
  <c r="L68" i="6"/>
  <c r="K68" i="6"/>
  <c r="J68" i="6"/>
  <c r="H68" i="6"/>
  <c r="G68" i="6"/>
  <c r="F68" i="6"/>
  <c r="M68" i="6"/>
  <c r="I68" i="6"/>
  <c r="I64" i="6" s="1"/>
  <c r="E68" i="6"/>
  <c r="M65" i="6"/>
  <c r="K65" i="6"/>
  <c r="J65" i="6"/>
  <c r="J64" i="6" s="1"/>
  <c r="I65" i="6"/>
  <c r="G65" i="6"/>
  <c r="F65" i="6"/>
  <c r="F64" i="6" s="1"/>
  <c r="E65" i="6"/>
  <c r="L65" i="6"/>
  <c r="L64" i="6" s="1"/>
  <c r="H65" i="6"/>
  <c r="H64" i="6" s="1"/>
  <c r="M64" i="6"/>
  <c r="E64" i="6"/>
  <c r="M59" i="6"/>
  <c r="M51" i="6" s="1"/>
  <c r="K59" i="6"/>
  <c r="I59" i="6"/>
  <c r="G59" i="6"/>
  <c r="E59" i="6"/>
  <c r="J59" i="6"/>
  <c r="F59" i="6"/>
  <c r="L56" i="6"/>
  <c r="K56" i="6"/>
  <c r="J56" i="6"/>
  <c r="H56" i="6"/>
  <c r="G56" i="6"/>
  <c r="F56" i="6"/>
  <c r="M56" i="6"/>
  <c r="I56" i="6"/>
  <c r="E56" i="6"/>
  <c r="M53" i="6"/>
  <c r="K53" i="6"/>
  <c r="J53" i="6"/>
  <c r="J52" i="6" s="1"/>
  <c r="J51" i="6" s="1"/>
  <c r="I53" i="6"/>
  <c r="I52" i="6" s="1"/>
  <c r="I51" i="6" s="1"/>
  <c r="F53" i="6"/>
  <c r="F52" i="6" s="1"/>
  <c r="F51" i="6" s="1"/>
  <c r="E53" i="6"/>
  <c r="L53" i="6"/>
  <c r="H53" i="6"/>
  <c r="G53" i="6"/>
  <c r="G52" i="6" s="1"/>
  <c r="M52" i="6"/>
  <c r="L52" i="6"/>
  <c r="H52" i="6"/>
  <c r="E52" i="6"/>
  <c r="E51" i="6" s="1"/>
  <c r="M47" i="6"/>
  <c r="I47" i="6"/>
  <c r="G47" i="6"/>
  <c r="E47" i="6"/>
  <c r="L47" i="6"/>
  <c r="J47" i="6"/>
  <c r="K47" i="6"/>
  <c r="H47" i="6"/>
  <c r="F47" i="6"/>
  <c r="L8" i="6"/>
  <c r="H8" i="6"/>
  <c r="M8" i="6"/>
  <c r="K8" i="6"/>
  <c r="I8" i="6"/>
  <c r="G8" i="6"/>
  <c r="E8" i="6"/>
  <c r="J8" i="6"/>
  <c r="F8" i="6"/>
  <c r="K5" i="6"/>
  <c r="K4" i="6" s="1"/>
  <c r="G5" i="6"/>
  <c r="G4" i="6" s="1"/>
  <c r="L5" i="6"/>
  <c r="L4" i="6" s="1"/>
  <c r="J5" i="6"/>
  <c r="J4" i="6" s="1"/>
  <c r="J92" i="6" s="1"/>
  <c r="H5" i="6"/>
  <c r="H4" i="6" s="1"/>
  <c r="F5" i="6"/>
  <c r="F4" i="6" s="1"/>
  <c r="F92" i="6" s="1"/>
  <c r="M5" i="6"/>
  <c r="M4" i="6" s="1"/>
  <c r="M92" i="6" s="1"/>
  <c r="I5" i="6"/>
  <c r="E5" i="6"/>
  <c r="E4" i="6" s="1"/>
  <c r="E92" i="6" s="1"/>
  <c r="J81" i="5"/>
  <c r="F81" i="5"/>
  <c r="M81" i="5"/>
  <c r="K81" i="5"/>
  <c r="I81" i="5"/>
  <c r="G81" i="5"/>
  <c r="E81" i="5"/>
  <c r="L81" i="5"/>
  <c r="H81" i="5"/>
  <c r="M78" i="5"/>
  <c r="I78" i="5"/>
  <c r="E78" i="5"/>
  <c r="L78" i="5"/>
  <c r="L77" i="5" s="1"/>
  <c r="J78" i="5"/>
  <c r="H78" i="5"/>
  <c r="H77" i="5" s="1"/>
  <c r="F78" i="5"/>
  <c r="K78" i="5"/>
  <c r="G78" i="5"/>
  <c r="G77" i="5" s="1"/>
  <c r="M73" i="5"/>
  <c r="I73" i="5"/>
  <c r="E73" i="5"/>
  <c r="L73" i="5"/>
  <c r="J73" i="5"/>
  <c r="H73" i="5"/>
  <c r="F73" i="5"/>
  <c r="K73" i="5"/>
  <c r="G73" i="5"/>
  <c r="M68" i="5"/>
  <c r="I68" i="5"/>
  <c r="E68" i="5"/>
  <c r="L68" i="5"/>
  <c r="J68" i="5"/>
  <c r="H68" i="5"/>
  <c r="F68" i="5"/>
  <c r="K68" i="5"/>
  <c r="G68" i="5"/>
  <c r="L65" i="5"/>
  <c r="H65" i="5"/>
  <c r="M65" i="5"/>
  <c r="K65" i="5"/>
  <c r="K64" i="5" s="1"/>
  <c r="I65" i="5"/>
  <c r="G65" i="5"/>
  <c r="G64" i="5" s="1"/>
  <c r="E65" i="5"/>
  <c r="J65" i="5"/>
  <c r="J64" i="5" s="1"/>
  <c r="F65" i="5"/>
  <c r="J59" i="5"/>
  <c r="F59" i="5"/>
  <c r="M59" i="5"/>
  <c r="K59" i="5"/>
  <c r="I59" i="5"/>
  <c r="G59" i="5"/>
  <c r="E59" i="5"/>
  <c r="L59" i="5"/>
  <c r="H59" i="5"/>
  <c r="M56" i="5"/>
  <c r="I56" i="5"/>
  <c r="E56" i="5"/>
  <c r="L56" i="5"/>
  <c r="J56" i="5"/>
  <c r="H56" i="5"/>
  <c r="F56" i="5"/>
  <c r="K56" i="5"/>
  <c r="G56" i="5"/>
  <c r="L53" i="5"/>
  <c r="H53" i="5"/>
  <c r="M53" i="5"/>
  <c r="K53" i="5"/>
  <c r="K52" i="5" s="1"/>
  <c r="K51" i="5" s="1"/>
  <c r="I53" i="5"/>
  <c r="G53" i="5"/>
  <c r="G52" i="5" s="1"/>
  <c r="G51" i="5" s="1"/>
  <c r="E53" i="5"/>
  <c r="J53" i="5"/>
  <c r="F53" i="5"/>
  <c r="M47" i="5"/>
  <c r="I47" i="5"/>
  <c r="E47" i="5"/>
  <c r="L47" i="5"/>
  <c r="J47" i="5"/>
  <c r="H47" i="5"/>
  <c r="F47" i="5"/>
  <c r="K47" i="5"/>
  <c r="G47" i="5"/>
  <c r="M8" i="5"/>
  <c r="I8" i="5"/>
  <c r="E8" i="5"/>
  <c r="L8" i="5"/>
  <c r="J8" i="5"/>
  <c r="H8" i="5"/>
  <c r="F8" i="5"/>
  <c r="K8" i="5"/>
  <c r="G8" i="5"/>
  <c r="L5" i="5"/>
  <c r="L4" i="5" s="1"/>
  <c r="H5" i="5"/>
  <c r="H4" i="5" s="1"/>
  <c r="M5" i="5"/>
  <c r="M4" i="5" s="1"/>
  <c r="K5" i="5"/>
  <c r="K4" i="5" s="1"/>
  <c r="I5" i="5"/>
  <c r="I4" i="5" s="1"/>
  <c r="G5" i="5"/>
  <c r="E5" i="5"/>
  <c r="E4" i="5" s="1"/>
  <c r="J5" i="5"/>
  <c r="F5" i="5"/>
  <c r="F4" i="5" s="1"/>
  <c r="G4" i="5"/>
  <c r="G92" i="5" s="1"/>
  <c r="M81" i="4"/>
  <c r="K81" i="4"/>
  <c r="K77" i="4" s="1"/>
  <c r="G81" i="4"/>
  <c r="G77" i="4" s="1"/>
  <c r="E81" i="4"/>
  <c r="L81" i="4"/>
  <c r="J81" i="4"/>
  <c r="H81" i="4"/>
  <c r="F81" i="4"/>
  <c r="I81" i="4"/>
  <c r="L78" i="4"/>
  <c r="L77" i="4" s="1"/>
  <c r="H78" i="4"/>
  <c r="H77" i="4" s="1"/>
  <c r="M78" i="4"/>
  <c r="M77" i="4" s="1"/>
  <c r="K78" i="4"/>
  <c r="I78" i="4"/>
  <c r="I77" i="4" s="1"/>
  <c r="G78" i="4"/>
  <c r="E78" i="4"/>
  <c r="E77" i="4" s="1"/>
  <c r="J78" i="4"/>
  <c r="F78" i="4"/>
  <c r="F77" i="4" s="1"/>
  <c r="M73" i="4"/>
  <c r="K73" i="4"/>
  <c r="I73" i="4"/>
  <c r="G73" i="4"/>
  <c r="E73" i="4"/>
  <c r="L73" i="4"/>
  <c r="J73" i="4"/>
  <c r="H73" i="4"/>
  <c r="F73" i="4"/>
  <c r="L68" i="4"/>
  <c r="L64" i="4" s="1"/>
  <c r="H68" i="4"/>
  <c r="H64" i="4" s="1"/>
  <c r="F68" i="4"/>
  <c r="M68" i="4"/>
  <c r="K68" i="4"/>
  <c r="I68" i="4"/>
  <c r="G68" i="4"/>
  <c r="E68" i="4"/>
  <c r="J68" i="4"/>
  <c r="J64" i="4" s="1"/>
  <c r="M65" i="4"/>
  <c r="M64" i="4" s="1"/>
  <c r="E65" i="4"/>
  <c r="E64" i="4" s="1"/>
  <c r="L65" i="4"/>
  <c r="J65" i="4"/>
  <c r="H65" i="4"/>
  <c r="F65" i="4"/>
  <c r="F64" i="4" s="1"/>
  <c r="K65" i="4"/>
  <c r="I65" i="4"/>
  <c r="G65" i="4"/>
  <c r="G64" i="4" s="1"/>
  <c r="M59" i="4"/>
  <c r="K59" i="4"/>
  <c r="G59" i="4"/>
  <c r="E59" i="4"/>
  <c r="L59" i="4"/>
  <c r="J59" i="4"/>
  <c r="H59" i="4"/>
  <c r="F59" i="4"/>
  <c r="I59" i="4"/>
  <c r="M56" i="4"/>
  <c r="I56" i="4"/>
  <c r="E56" i="4"/>
  <c r="L56" i="4"/>
  <c r="J56" i="4"/>
  <c r="H56" i="4"/>
  <c r="F56" i="4"/>
  <c r="K56" i="4"/>
  <c r="G56" i="4"/>
  <c r="L53" i="4"/>
  <c r="L52" i="4" s="1"/>
  <c r="L51" i="4" s="1"/>
  <c r="H53" i="4"/>
  <c r="H52" i="4" s="1"/>
  <c r="H51" i="4" s="1"/>
  <c r="M53" i="4"/>
  <c r="M52" i="4" s="1"/>
  <c r="M51" i="4" s="1"/>
  <c r="K53" i="4"/>
  <c r="K52" i="4" s="1"/>
  <c r="I53" i="4"/>
  <c r="I52" i="4" s="1"/>
  <c r="G53" i="4"/>
  <c r="G52" i="4" s="1"/>
  <c r="G51" i="4" s="1"/>
  <c r="E53" i="4"/>
  <c r="E52" i="4" s="1"/>
  <c r="E51" i="4" s="1"/>
  <c r="J53" i="4"/>
  <c r="J52" i="4" s="1"/>
  <c r="F53" i="4"/>
  <c r="F52" i="4" s="1"/>
  <c r="F51" i="4" s="1"/>
  <c r="M47" i="4"/>
  <c r="I47" i="4"/>
  <c r="E47" i="4"/>
  <c r="L47" i="4"/>
  <c r="J47" i="4"/>
  <c r="H47" i="4"/>
  <c r="F47" i="4"/>
  <c r="K47" i="4"/>
  <c r="G47" i="4"/>
  <c r="M8" i="4"/>
  <c r="I8" i="4"/>
  <c r="E8" i="4"/>
  <c r="L8" i="4"/>
  <c r="J8" i="4"/>
  <c r="H8" i="4"/>
  <c r="F8" i="4"/>
  <c r="K8" i="4"/>
  <c r="G8" i="4"/>
  <c r="L5" i="4"/>
  <c r="H5" i="4"/>
  <c r="M5" i="4"/>
  <c r="K5" i="4"/>
  <c r="K4" i="4" s="1"/>
  <c r="I5" i="4"/>
  <c r="G5" i="4"/>
  <c r="G4" i="4" s="1"/>
  <c r="E5" i="4"/>
  <c r="J5" i="4"/>
  <c r="F5" i="4"/>
  <c r="K81" i="3"/>
  <c r="G81" i="3"/>
  <c r="L81" i="3"/>
  <c r="J81" i="3"/>
  <c r="H81" i="3"/>
  <c r="F81" i="3"/>
  <c r="M81" i="3"/>
  <c r="I81" i="3"/>
  <c r="E81" i="3"/>
  <c r="J78" i="3"/>
  <c r="J77" i="3" s="1"/>
  <c r="F78" i="3"/>
  <c r="F77" i="3" s="1"/>
  <c r="M78" i="3"/>
  <c r="M77" i="3" s="1"/>
  <c r="K78" i="3"/>
  <c r="K77" i="3" s="1"/>
  <c r="I78" i="3"/>
  <c r="I77" i="3" s="1"/>
  <c r="G78" i="3"/>
  <c r="G77" i="3" s="1"/>
  <c r="E78" i="3"/>
  <c r="E77" i="3" s="1"/>
  <c r="L78" i="3"/>
  <c r="H78" i="3"/>
  <c r="H77" i="3" s="1"/>
  <c r="J73" i="3"/>
  <c r="F73" i="3"/>
  <c r="M73" i="3"/>
  <c r="K73" i="3"/>
  <c r="I73" i="3"/>
  <c r="G73" i="3"/>
  <c r="E73" i="3"/>
  <c r="L73" i="3"/>
  <c r="H73" i="3"/>
  <c r="J68" i="3"/>
  <c r="F68" i="3"/>
  <c r="M68" i="3"/>
  <c r="K68" i="3"/>
  <c r="I68" i="3"/>
  <c r="G68" i="3"/>
  <c r="E68" i="3"/>
  <c r="L68" i="3"/>
  <c r="H68" i="3"/>
  <c r="M65" i="3"/>
  <c r="M64" i="3" s="1"/>
  <c r="I65" i="3"/>
  <c r="I64" i="3" s="1"/>
  <c r="E65" i="3"/>
  <c r="E64" i="3" s="1"/>
  <c r="L65" i="3"/>
  <c r="L64" i="3" s="1"/>
  <c r="J65" i="3"/>
  <c r="J64" i="3" s="1"/>
  <c r="H65" i="3"/>
  <c r="H64" i="3" s="1"/>
  <c r="F65" i="3"/>
  <c r="F64" i="3" s="1"/>
  <c r="K65" i="3"/>
  <c r="K64" i="3" s="1"/>
  <c r="G65" i="3"/>
  <c r="G64" i="3" s="1"/>
  <c r="K59" i="3"/>
  <c r="G59" i="3"/>
  <c r="L59" i="3"/>
  <c r="J59" i="3"/>
  <c r="H59" i="3"/>
  <c r="F59" i="3"/>
  <c r="M59" i="3"/>
  <c r="I59" i="3"/>
  <c r="E59" i="3"/>
  <c r="J56" i="3"/>
  <c r="F56" i="3"/>
  <c r="M56" i="3"/>
  <c r="K56" i="3"/>
  <c r="I56" i="3"/>
  <c r="G56" i="3"/>
  <c r="E56" i="3"/>
  <c r="L56" i="3"/>
  <c r="H56" i="3"/>
  <c r="M53" i="3"/>
  <c r="I53" i="3"/>
  <c r="E53" i="3"/>
  <c r="L53" i="3"/>
  <c r="L52" i="3" s="1"/>
  <c r="J53" i="3"/>
  <c r="H53" i="3"/>
  <c r="H52" i="3" s="1"/>
  <c r="F53" i="3"/>
  <c r="K53" i="3"/>
  <c r="G53" i="3"/>
  <c r="G52" i="3" s="1"/>
  <c r="J47" i="3"/>
  <c r="F47" i="3"/>
  <c r="M47" i="3"/>
  <c r="K47" i="3"/>
  <c r="I47" i="3"/>
  <c r="G47" i="3"/>
  <c r="E47" i="3"/>
  <c r="L47" i="3"/>
  <c r="H47" i="3"/>
  <c r="J8" i="3"/>
  <c r="F8" i="3"/>
  <c r="M8" i="3"/>
  <c r="K8" i="3"/>
  <c r="I8" i="3"/>
  <c r="G8" i="3"/>
  <c r="E8" i="3"/>
  <c r="L8" i="3"/>
  <c r="H8" i="3"/>
  <c r="M5" i="3"/>
  <c r="M4" i="3" s="1"/>
  <c r="I5" i="3"/>
  <c r="I4" i="3" s="1"/>
  <c r="E5" i="3"/>
  <c r="E4" i="3" s="1"/>
  <c r="L5" i="3"/>
  <c r="L4" i="3" s="1"/>
  <c r="J5" i="3"/>
  <c r="J4" i="3" s="1"/>
  <c r="H5" i="3"/>
  <c r="H4" i="3" s="1"/>
  <c r="F5" i="3"/>
  <c r="F4" i="3" s="1"/>
  <c r="K5" i="3"/>
  <c r="K4" i="3" s="1"/>
  <c r="G5" i="3"/>
  <c r="L81" i="2"/>
  <c r="H81" i="2"/>
  <c r="M81" i="2"/>
  <c r="K81" i="2"/>
  <c r="I81" i="2"/>
  <c r="G81" i="2"/>
  <c r="E81" i="2"/>
  <c r="J81" i="2"/>
  <c r="F81" i="2"/>
  <c r="K78" i="2"/>
  <c r="K77" i="2" s="1"/>
  <c r="G78" i="2"/>
  <c r="G77" i="2" s="1"/>
  <c r="L78" i="2"/>
  <c r="L77" i="2" s="1"/>
  <c r="J78" i="2"/>
  <c r="J77" i="2" s="1"/>
  <c r="H78" i="2"/>
  <c r="H77" i="2" s="1"/>
  <c r="F78" i="2"/>
  <c r="M78" i="2"/>
  <c r="M77" i="2" s="1"/>
  <c r="I78" i="2"/>
  <c r="E78" i="2"/>
  <c r="E77" i="2" s="1"/>
  <c r="F77" i="2"/>
  <c r="K73" i="2"/>
  <c r="G73" i="2"/>
  <c r="L73" i="2"/>
  <c r="J73" i="2"/>
  <c r="H73" i="2"/>
  <c r="F73" i="2"/>
  <c r="M73" i="2"/>
  <c r="I73" i="2"/>
  <c r="E73" i="2"/>
  <c r="K68" i="2"/>
  <c r="L68" i="2"/>
  <c r="J68" i="2"/>
  <c r="H68" i="2"/>
  <c r="F68" i="2"/>
  <c r="M68" i="2"/>
  <c r="I68" i="2"/>
  <c r="G68" i="2"/>
  <c r="E68" i="2"/>
  <c r="L65" i="2"/>
  <c r="L64" i="2" s="1"/>
  <c r="H65" i="2"/>
  <c r="H64" i="2" s="1"/>
  <c r="F65" i="2"/>
  <c r="F64" i="2" s="1"/>
  <c r="M65" i="2"/>
  <c r="M64" i="2" s="1"/>
  <c r="K65" i="2"/>
  <c r="I65" i="2"/>
  <c r="I64" i="2" s="1"/>
  <c r="G65" i="2"/>
  <c r="G64" i="2" s="1"/>
  <c r="E65" i="2"/>
  <c r="E64" i="2" s="1"/>
  <c r="J65" i="2"/>
  <c r="J64" i="2" s="1"/>
  <c r="K64" i="2"/>
  <c r="M59" i="2"/>
  <c r="K59" i="2"/>
  <c r="I59" i="2"/>
  <c r="G59" i="2"/>
  <c r="E59" i="2"/>
  <c r="L59" i="2"/>
  <c r="J59" i="2"/>
  <c r="H59" i="2"/>
  <c r="F59" i="2"/>
  <c r="M56" i="2"/>
  <c r="K56" i="2"/>
  <c r="K52" i="2" s="1"/>
  <c r="K51" i="2" s="1"/>
  <c r="G56" i="2"/>
  <c r="G52" i="2" s="1"/>
  <c r="G51" i="2" s="1"/>
  <c r="E56" i="2"/>
  <c r="L56" i="2"/>
  <c r="J56" i="2"/>
  <c r="H56" i="2"/>
  <c r="F56" i="2"/>
  <c r="I56" i="2"/>
  <c r="L53" i="2"/>
  <c r="L52" i="2" s="1"/>
  <c r="L51" i="2" s="1"/>
  <c r="H53" i="2"/>
  <c r="H52" i="2" s="1"/>
  <c r="H51" i="2" s="1"/>
  <c r="M53" i="2"/>
  <c r="M52" i="2" s="1"/>
  <c r="M51" i="2" s="1"/>
  <c r="K53" i="2"/>
  <c r="I53" i="2"/>
  <c r="I52" i="2" s="1"/>
  <c r="I51" i="2" s="1"/>
  <c r="G53" i="2"/>
  <c r="E53" i="2"/>
  <c r="E52" i="2" s="1"/>
  <c r="E51" i="2" s="1"/>
  <c r="J53" i="2"/>
  <c r="F53" i="2"/>
  <c r="F52" i="2" s="1"/>
  <c r="F51" i="2" s="1"/>
  <c r="K47" i="2"/>
  <c r="G47" i="2"/>
  <c r="L47" i="2"/>
  <c r="J47" i="2"/>
  <c r="H47" i="2"/>
  <c r="F47" i="2"/>
  <c r="M47" i="2"/>
  <c r="I47" i="2"/>
  <c r="E47" i="2"/>
  <c r="L8" i="2"/>
  <c r="J8" i="2"/>
  <c r="H8" i="2"/>
  <c r="F8" i="2"/>
  <c r="M8" i="2"/>
  <c r="K8" i="2"/>
  <c r="I8" i="2"/>
  <c r="G8" i="2"/>
  <c r="E8" i="2"/>
  <c r="L5" i="2"/>
  <c r="L4" i="2" s="1"/>
  <c r="L92" i="2" s="1"/>
  <c r="H5" i="2"/>
  <c r="H4" i="2" s="1"/>
  <c r="H92" i="2" s="1"/>
  <c r="M5" i="2"/>
  <c r="M4" i="2" s="1"/>
  <c r="M92" i="2" s="1"/>
  <c r="K5" i="2"/>
  <c r="K4" i="2" s="1"/>
  <c r="K92" i="2" s="1"/>
  <c r="I5" i="2"/>
  <c r="I4" i="2" s="1"/>
  <c r="G5" i="2"/>
  <c r="G4" i="2" s="1"/>
  <c r="G92" i="2" s="1"/>
  <c r="E5" i="2"/>
  <c r="E4" i="2" s="1"/>
  <c r="E92" i="2" s="1"/>
  <c r="J5" i="2"/>
  <c r="J4" i="2" s="1"/>
  <c r="F5" i="2"/>
  <c r="F4" i="2" s="1"/>
  <c r="F92" i="2" s="1"/>
  <c r="L36" i="1"/>
  <c r="H36" i="1"/>
  <c r="M36" i="1"/>
  <c r="K36" i="1"/>
  <c r="I36" i="1"/>
  <c r="G36" i="1"/>
  <c r="E36" i="1"/>
  <c r="J36" i="1"/>
  <c r="F36" i="1"/>
  <c r="L31" i="1"/>
  <c r="H31" i="1"/>
  <c r="M31" i="1"/>
  <c r="K31" i="1"/>
  <c r="I31" i="1"/>
  <c r="G31" i="1"/>
  <c r="E31" i="1"/>
  <c r="J31" i="1"/>
  <c r="F31" i="1"/>
  <c r="L21" i="1"/>
  <c r="H21" i="1"/>
  <c r="M21" i="1"/>
  <c r="K21" i="1"/>
  <c r="I21" i="1"/>
  <c r="G21" i="1"/>
  <c r="E21" i="1"/>
  <c r="J21" i="1"/>
  <c r="F21" i="1"/>
  <c r="M10" i="1"/>
  <c r="M9" i="1" s="1"/>
  <c r="I10" i="1"/>
  <c r="I9" i="1" s="1"/>
  <c r="E10" i="1"/>
  <c r="E9" i="1" s="1"/>
  <c r="L10" i="1"/>
  <c r="L9" i="1" s="1"/>
  <c r="J10" i="1"/>
  <c r="J9" i="1" s="1"/>
  <c r="H10" i="1"/>
  <c r="H9" i="1" s="1"/>
  <c r="F10" i="1"/>
  <c r="F9" i="1" s="1"/>
  <c r="K10" i="1"/>
  <c r="K9" i="1" s="1"/>
  <c r="G10" i="1"/>
  <c r="G9" i="1" s="1"/>
  <c r="L4" i="1"/>
  <c r="L40" i="1" s="1"/>
  <c r="H4" i="1"/>
  <c r="H40" i="1" s="1"/>
  <c r="M4" i="1"/>
  <c r="M40" i="1" s="1"/>
  <c r="K4" i="1"/>
  <c r="K40" i="1" s="1"/>
  <c r="I4" i="1"/>
  <c r="I40" i="1" s="1"/>
  <c r="G4" i="1"/>
  <c r="G40" i="1" s="1"/>
  <c r="E4" i="1"/>
  <c r="E40" i="1" s="1"/>
  <c r="J4" i="1"/>
  <c r="F4" i="1"/>
  <c r="F40" i="1" s="1"/>
  <c r="F26" i="18" l="1"/>
  <c r="J26" i="18"/>
  <c r="H26" i="18"/>
  <c r="F4" i="14"/>
  <c r="J4" i="14"/>
  <c r="D26" i="24"/>
  <c r="H26" i="24"/>
  <c r="I26" i="32"/>
  <c r="D26" i="34"/>
  <c r="H26" i="34"/>
  <c r="G26" i="34"/>
  <c r="K26" i="34"/>
  <c r="C4" i="14"/>
  <c r="G4" i="14"/>
  <c r="K4" i="14"/>
  <c r="I26" i="20"/>
  <c r="F26" i="26"/>
  <c r="J26" i="26"/>
  <c r="D26" i="28"/>
  <c r="H26" i="28"/>
  <c r="J40" i="1"/>
  <c r="I77" i="2"/>
  <c r="I92" i="2" s="1"/>
  <c r="K52" i="3"/>
  <c r="K51" i="3" s="1"/>
  <c r="H51" i="3"/>
  <c r="L51" i="3"/>
  <c r="L77" i="3"/>
  <c r="E4" i="4"/>
  <c r="E92" i="4" s="1"/>
  <c r="I4" i="4"/>
  <c r="M4" i="4"/>
  <c r="M92" i="4" s="1"/>
  <c r="H4" i="4"/>
  <c r="H92" i="4" s="1"/>
  <c r="L4" i="4"/>
  <c r="L92" i="4" s="1"/>
  <c r="J51" i="4"/>
  <c r="G4" i="3"/>
  <c r="F52" i="3"/>
  <c r="F51" i="3" s="1"/>
  <c r="F92" i="3" s="1"/>
  <c r="J52" i="3"/>
  <c r="J51" i="3" s="1"/>
  <c r="J92" i="3" s="1"/>
  <c r="E52" i="3"/>
  <c r="E51" i="3" s="1"/>
  <c r="E92" i="3" s="1"/>
  <c r="I52" i="3"/>
  <c r="I51" i="3" s="1"/>
  <c r="I92" i="3" s="1"/>
  <c r="M52" i="3"/>
  <c r="M51" i="3" s="1"/>
  <c r="M92" i="3" s="1"/>
  <c r="F4" i="4"/>
  <c r="F92" i="4" s="1"/>
  <c r="G92" i="4"/>
  <c r="J52" i="2"/>
  <c r="J51" i="2" s="1"/>
  <c r="J92" i="2" s="1"/>
  <c r="K92" i="3"/>
  <c r="H92" i="3"/>
  <c r="L92" i="3"/>
  <c r="G51" i="3"/>
  <c r="J4" i="4"/>
  <c r="E52" i="5"/>
  <c r="I52" i="5"/>
  <c r="M52" i="5"/>
  <c r="H52" i="5"/>
  <c r="L52" i="5"/>
  <c r="F64" i="5"/>
  <c r="F77" i="5"/>
  <c r="J77" i="5"/>
  <c r="E77" i="5"/>
  <c r="I77" i="5"/>
  <c r="M77" i="5"/>
  <c r="I4" i="6"/>
  <c r="I64" i="4"/>
  <c r="I51" i="4" s="1"/>
  <c r="J4" i="5"/>
  <c r="F52" i="5"/>
  <c r="F51" i="5" s="1"/>
  <c r="F92" i="5" s="1"/>
  <c r="E64" i="5"/>
  <c r="I64" i="5"/>
  <c r="M64" i="5"/>
  <c r="H64" i="5"/>
  <c r="L64" i="5"/>
  <c r="K77" i="5"/>
  <c r="K92" i="5" s="1"/>
  <c r="K64" i="4"/>
  <c r="K51" i="4" s="1"/>
  <c r="K92" i="4" s="1"/>
  <c r="J77" i="4"/>
  <c r="J52" i="5"/>
  <c r="J51" i="5" s="1"/>
  <c r="H59" i="6"/>
  <c r="H51" i="6" s="1"/>
  <c r="H92" i="6" s="1"/>
  <c r="L59" i="6"/>
  <c r="G64" i="6"/>
  <c r="K64" i="6"/>
  <c r="E4" i="7"/>
  <c r="I4" i="7"/>
  <c r="M4" i="7"/>
  <c r="K52" i="7"/>
  <c r="K51" i="7" s="1"/>
  <c r="H51" i="7"/>
  <c r="L51" i="7"/>
  <c r="L77" i="7"/>
  <c r="E4" i="8"/>
  <c r="E92" i="8" s="1"/>
  <c r="I4" i="8"/>
  <c r="I92" i="8" s="1"/>
  <c r="M4" i="8"/>
  <c r="M92" i="8" s="1"/>
  <c r="H4" i="8"/>
  <c r="L4" i="8"/>
  <c r="L92" i="8" s="1"/>
  <c r="G51" i="6"/>
  <c r="G92" i="6" s="1"/>
  <c r="K52" i="6"/>
  <c r="K51" i="6" s="1"/>
  <c r="K92" i="6" s="1"/>
  <c r="I77" i="6"/>
  <c r="G78" i="6"/>
  <c r="G77" i="6" s="1"/>
  <c r="K78" i="6"/>
  <c r="K77" i="6" s="1"/>
  <c r="G4" i="7"/>
  <c r="F52" i="7"/>
  <c r="F51" i="7" s="1"/>
  <c r="F92" i="7" s="1"/>
  <c r="J52" i="7"/>
  <c r="J51" i="7" s="1"/>
  <c r="J92" i="7" s="1"/>
  <c r="E52" i="7"/>
  <c r="E51" i="7" s="1"/>
  <c r="I52" i="7"/>
  <c r="I51" i="7" s="1"/>
  <c r="M52" i="7"/>
  <c r="M51" i="7" s="1"/>
  <c r="F4" i="8"/>
  <c r="F92" i="8" s="1"/>
  <c r="L51" i="6"/>
  <c r="L92" i="6" s="1"/>
  <c r="H92" i="7"/>
  <c r="L92" i="7"/>
  <c r="G51" i="7"/>
  <c r="H77" i="7"/>
  <c r="G77" i="7"/>
  <c r="K77" i="7"/>
  <c r="K92" i="7" s="1"/>
  <c r="J4" i="8"/>
  <c r="J92" i="8" s="1"/>
  <c r="H51" i="10"/>
  <c r="K52" i="10"/>
  <c r="K51" i="10" s="1"/>
  <c r="K92" i="10" s="1"/>
  <c r="K64" i="10"/>
  <c r="F4" i="11"/>
  <c r="F92" i="11" s="1"/>
  <c r="F4" i="9"/>
  <c r="F92" i="9" s="1"/>
  <c r="H92" i="10"/>
  <c r="E92" i="10"/>
  <c r="I92" i="10"/>
  <c r="M92" i="10"/>
  <c r="L51" i="10"/>
  <c r="K64" i="8"/>
  <c r="K51" i="8" s="1"/>
  <c r="K92" i="8" s="1"/>
  <c r="H77" i="8"/>
  <c r="G77" i="8"/>
  <c r="G92" i="8" s="1"/>
  <c r="K77" i="8"/>
  <c r="J4" i="9"/>
  <c r="J92" i="9" s="1"/>
  <c r="L92" i="10"/>
  <c r="J4" i="10"/>
  <c r="J92" i="10" s="1"/>
  <c r="G52" i="10"/>
  <c r="G51" i="10" s="1"/>
  <c r="G92" i="10" s="1"/>
  <c r="G64" i="10"/>
  <c r="J4" i="11"/>
  <c r="J92" i="11" s="1"/>
  <c r="J92" i="5" l="1"/>
  <c r="M51" i="5"/>
  <c r="M92" i="5" s="1"/>
  <c r="J92" i="4"/>
  <c r="H92" i="8"/>
  <c r="M92" i="7"/>
  <c r="I51" i="5"/>
  <c r="I92" i="5" s="1"/>
  <c r="I92" i="7"/>
  <c r="L51" i="5"/>
  <c r="L92" i="5" s="1"/>
  <c r="E51" i="5"/>
  <c r="E92" i="5" s="1"/>
  <c r="G92" i="3"/>
  <c r="I92" i="4"/>
  <c r="G92" i="7"/>
  <c r="E92" i="7"/>
  <c r="I92" i="6"/>
  <c r="H51" i="5"/>
  <c r="H92" i="5" s="1"/>
</calcChain>
</file>

<file path=xl/sharedStrings.xml><?xml version="1.0" encoding="utf-8"?>
<sst xmlns="http://schemas.openxmlformats.org/spreadsheetml/2006/main" count="14565" uniqueCount="206">
  <si>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</si>
  <si>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</si>
  <si>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</si>
  <si>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</si>
  <si>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</si>
  <si>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</si>
  <si>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</si>
  <si>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</si>
  <si>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</si>
  <si>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</si>
  <si>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</si>
  <si>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</si>
  <si>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</si>
  <si>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</si>
  <si>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</si>
  <si>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</si>
  <si>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</si>
  <si>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</si>
  <si>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</si>
  <si>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</si>
  <si>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</si>
  <si>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</si>
  <si>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</si>
  <si>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</si>
  <si>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</si>
  <si>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</si>
  <si>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</si>
  <si>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</si>
  <si>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</si>
  <si>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</si>
  <si>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</si>
  <si>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</si>
  <si>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</si>
  <si>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</si>
  <si>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</si>
  <si>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</si>
  <si>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</si>
  <si>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</si>
  <si>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</si>
  <si>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</si>
  <si>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</si>
  <si>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</si>
  <si>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</si>
  <si>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</si>
  <si>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</si>
  <si>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</si>
  <si>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</si>
  <si>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</si>
  <si>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</si>
  <si>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</si>
  <si>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</si>
  <si>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</si>
  <si>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</si>
  <si>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</si>
  <si>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</si>
  <si>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</si>
  <si>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</si>
  <si>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</si>
  <si>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</si>
  <si>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</si>
  <si>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</si>
  <si>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</si>
  <si>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</si>
  <si>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</si>
  <si>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</si>
  <si>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</si>
  <si>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</si>
  <si>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</si>
  <si>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</si>
  <si>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</si>
  <si>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</si>
  <si>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</si>
  <si>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</si>
  <si>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</si>
  <si>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</si>
  <si>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</si>
  <si>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</si>
  <si>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</si>
  <si>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</si>
  <si>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</si>
  <si>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</si>
  <si>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</si>
  <si>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</si>
  <si>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</si>
  <si>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</si>
  <si>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</si>
  <si>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</si>
  <si>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</si>
  <si>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</si>
  <si>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</si>
  <si>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</si>
  <si>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</si>
  <si>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</si>
  <si>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</si>
  <si>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</si>
  <si>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</si>
  <si>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</si>
  <si>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</si>
  <si>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</si>
  <si>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</si>
  <si>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</si>
  <si>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</si>
  <si>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</si>
  <si>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</si>
  <si>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</si>
  <si>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</si>
  <si>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</si>
  <si>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</si>
  <si>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</si>
  <si>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</si>
  <si>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</si>
  <si>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</si>
  <si>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</si>
  <si>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</si>
  <si>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</si>
  <si>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</si>
  <si>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</si>
  <si>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</si>
  <si>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</si>
  <si>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</si>
  <si>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</si>
  <si>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</si>
  <si>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5. Central Hospital Services</t>
  </si>
  <si>
    <t>Table B.1: Specification of receipts: Health</t>
  </si>
  <si>
    <t>Table B.2: Payments and estimates by economic classification: Health</t>
  </si>
  <si>
    <t>2010/11</t>
  </si>
  <si>
    <t>2011/12</t>
  </si>
  <si>
    <t>2012/13</t>
  </si>
  <si>
    <t>2013/14</t>
  </si>
  <si>
    <t>2014/15</t>
  </si>
  <si>
    <t>2015/16</t>
  </si>
  <si>
    <t>2016/17</t>
  </si>
  <si>
    <t xml:space="preserve">1. Administration </t>
  </si>
  <si>
    <t>2. District Health Services</t>
  </si>
  <si>
    <t>3. Emergency Medical Services</t>
  </si>
  <si>
    <t>4. Provincial Hospital Services</t>
  </si>
  <si>
    <t>6. Health &amp; Science &amp; Training</t>
  </si>
  <si>
    <t>7. Health Care Support</t>
  </si>
  <si>
    <t>8. Health Facilities Management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</si>
  <si>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</si>
  <si>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</si>
  <si>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</si>
  <si>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</si>
  <si>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</si>
  <si>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</si>
  <si>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</si>
  <si>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1. Office Of The Mec</t>
  </si>
  <si>
    <t>2. Management</t>
  </si>
  <si>
    <t>1. District Management</t>
  </si>
  <si>
    <t>2. Community Health Clinics</t>
  </si>
  <si>
    <t>3. Community Health Centre</t>
  </si>
  <si>
    <t>4. Community Based Services</t>
  </si>
  <si>
    <t>5. Hiv/Aids</t>
  </si>
  <si>
    <t>6. Nutrition</t>
  </si>
  <si>
    <t>7. Coroner Services</t>
  </si>
  <si>
    <t>8. District Hospitals</t>
  </si>
  <si>
    <t>1. Emergency Transport</t>
  </si>
  <si>
    <t>2. Planned Patient Transport</t>
  </si>
  <si>
    <t>1. General Hospital</t>
  </si>
  <si>
    <t>2. Public-Private Partnerships</t>
  </si>
  <si>
    <t>3. Psychiatric/Mental Hospital</t>
  </si>
  <si>
    <t>1. Central Hospital Services</t>
  </si>
  <si>
    <t>2. Public-Private Partnership</t>
  </si>
  <si>
    <t>3. Provincial Tertiary Hospital Services</t>
  </si>
  <si>
    <t>1. Nurse Training College</t>
  </si>
  <si>
    <t>2. Ems Training College</t>
  </si>
  <si>
    <t>3. Bursaries</t>
  </si>
  <si>
    <t>4. Primary Health Care Training</t>
  </si>
  <si>
    <t>5. Training Other</t>
  </si>
  <si>
    <t>1. Laundries</t>
  </si>
  <si>
    <t>2. Orthotic And Prosthetic Services</t>
  </si>
  <si>
    <t>3. Medicine (Medpas) Trading Account</t>
  </si>
  <si>
    <t>1. Community Health Facilities</t>
  </si>
  <si>
    <t>2. District Hospital Services</t>
  </si>
  <si>
    <t>3. Provincial Health Services</t>
  </si>
  <si>
    <t>1. Internal Charges</t>
  </si>
  <si>
    <t>Table 5.2: Summary of departmental receipts collection</t>
  </si>
  <si>
    <t>Table 5.3: Summary of payments and estimates by programme: Health</t>
  </si>
  <si>
    <t>Table 5.4: Summary of provincial payments and estimates by economic classification: Health</t>
  </si>
  <si>
    <t xml:space="preserve">Table 5.10: Summary of payments and estimates by sub-programme: Administration </t>
  </si>
  <si>
    <t xml:space="preserve">Table 5.11: Summary of payments and estimates by economic classification: Administration </t>
  </si>
  <si>
    <t>Table 5.13: Summary of payments and estimates by sub-programme: District Health Services</t>
  </si>
  <si>
    <t>Table 5.14: Summary of payments and estimates by economic classification: District Health Services</t>
  </si>
  <si>
    <t>Table 5.15: Summary of payments and estimates by sub-programme: Emergency Medical Services</t>
  </si>
  <si>
    <t>Table 5.16: Summary of payments and estimates by economic classification: Emergency Medical Services</t>
  </si>
  <si>
    <t>Table 5.17: Summary of payments and estimates by sub-programme: Provincial Hospital Services</t>
  </si>
  <si>
    <t>Table 5.18: Summary of payments and estimates by economic classification: Provincial Hospital Services</t>
  </si>
  <si>
    <t>Table 5.19: Summary of payments and estimates by sub-programme: Central Hospital Services</t>
  </si>
  <si>
    <t>Table 5.20: Summary of payments and estimates by economic classification: Central Hospital Services</t>
  </si>
  <si>
    <t>Table 5.21: Summary of payments and estimates by sub-programme: Health &amp; Science &amp; Training</t>
  </si>
  <si>
    <t>Table 5.22: Summary of payments and estimates by economic classification: Health &amp; Science &amp; Training</t>
  </si>
  <si>
    <t>Table 5.23: Summary of payments and estimates by sub-programme: Health Care Support</t>
  </si>
  <si>
    <t>Table 5.24: Summary of payments and estimates by economic classification: Health Care Support</t>
  </si>
  <si>
    <t>Table 5.25: Summary of payments and estimates by sub-programme: Health Facilities Management</t>
  </si>
  <si>
    <t>Table 5.26: Summary of payments and estimates by economic classification: Health Facilities Management</t>
  </si>
  <si>
    <t xml:space="preserve">Table 5.27: Summary of payments and estimates by sub-programme: </t>
  </si>
  <si>
    <t xml:space="preserve">Table 5.28: Summary of payments and estimates by economic classification: </t>
  </si>
  <si>
    <t xml:space="preserve">Table B.2A: Payments and estimates by economic classification: Administration </t>
  </si>
  <si>
    <t>Table B.2B: Payments and estimates by economic classification: District Health Services</t>
  </si>
  <si>
    <t>Table B.2C: Payments and estimates by economic classification: Emergency Medical Services</t>
  </si>
  <si>
    <t>Table B.2D: Payments and estimates by economic classification: Provincial Hospital Services</t>
  </si>
  <si>
    <t>Table B.2E: Payments and estimates by economic classification: Central Hospital Services</t>
  </si>
  <si>
    <t>Table B.2F: Payments and estimates by economic classification: Health &amp; Science &amp; Training</t>
  </si>
  <si>
    <t>Table B.2G: Payments and estimates by economic classification: Health Care Support</t>
  </si>
  <si>
    <t>Table B.2H: Payments and estimates by economic classification: Health Facilities Management</t>
  </si>
  <si>
    <t xml:space="preserve">Table B.2I: Payments and estimates by economic classification: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</si>
</sst>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119695</v>
      </c>
      <c r="D9" s="157">
        <v>146756</v>
      </c>
      <c r="E9" s="157">
        <v>131493</v>
      </c>
      <c r="F9" s="156">
        <v>133316</v>
      </c>
      <c r="G9" s="157">
        <v>129680</v>
      </c>
      <c r="H9" s="158">
        <v>129680</v>
      </c>
      <c r="I9" s="157">
        <v>140735</v>
      </c>
      <c r="J9" s="157">
        <v>148335</v>
      </c>
      <c r="K9" s="157">
        <v>156345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340</v>
      </c>
      <c r="D12" s="157">
        <v>266</v>
      </c>
      <c r="E12" s="157">
        <v>297</v>
      </c>
      <c r="F12" s="156">
        <v>263</v>
      </c>
      <c r="G12" s="157">
        <v>263</v>
      </c>
      <c r="H12" s="158">
        <v>263</v>
      </c>
      <c r="I12" s="157">
        <v>278</v>
      </c>
      <c r="J12" s="157">
        <v>293</v>
      </c>
      <c r="K12" s="157">
        <v>309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6495</v>
      </c>
      <c r="D13" s="157">
        <v>4460</v>
      </c>
      <c r="E13" s="157">
        <v>1459</v>
      </c>
      <c r="F13" s="156">
        <v>1200</v>
      </c>
      <c r="G13" s="157">
        <v>500</v>
      </c>
      <c r="H13" s="158">
        <v>500</v>
      </c>
      <c r="I13" s="157">
        <v>1267</v>
      </c>
      <c r="J13" s="157">
        <v>1336</v>
      </c>
      <c r="K13" s="157">
        <v>1408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61422</v>
      </c>
      <c r="D14" s="160">
        <v>26232</v>
      </c>
      <c r="E14" s="160">
        <v>41318</v>
      </c>
      <c r="F14" s="159">
        <v>14837</v>
      </c>
      <c r="G14" s="160">
        <v>19538</v>
      </c>
      <c r="H14" s="161">
        <v>19538</v>
      </c>
      <c r="I14" s="160">
        <v>16100</v>
      </c>
      <c r="J14" s="160">
        <v>16969</v>
      </c>
      <c r="K14" s="160">
        <v>17885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187952</v>
      </c>
      <c r="D15" s="165">
        <f t="shared" ref="D15:K15" si="1">SUM(D5:D14)</f>
        <v>177714</v>
      </c>
      <c r="E15" s="165">
        <f t="shared" si="1"/>
        <v>174567</v>
      </c>
      <c r="F15" s="166">
        <f t="shared" si="1"/>
        <v>149616</v>
      </c>
      <c r="G15" s="165">
        <f t="shared" si="1"/>
        <v>149981</v>
      </c>
      <c r="H15" s="167">
        <f t="shared" si="1"/>
        <v>149981</v>
      </c>
      <c r="I15" s="165">
        <f t="shared" si="1"/>
        <v>158380</v>
      </c>
      <c r="J15" s="165">
        <f t="shared" si="1"/>
        <v>166933</v>
      </c>
      <c r="K15" s="165">
        <f t="shared" si="1"/>
        <v>175947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158</v>
      </c>
      <c r="C4" s="157">
        <v>686683</v>
      </c>
      <c r="D4" s="157">
        <v>773723</v>
      </c>
      <c r="E4" s="157">
        <v>828715</v>
      </c>
      <c r="F4" s="152">
        <v>883681</v>
      </c>
      <c r="G4" s="153">
        <v>881745</v>
      </c>
      <c r="H4" s="154">
        <v>931828</v>
      </c>
      <c r="I4" s="157">
        <v>910722</v>
      </c>
      <c r="J4" s="157">
        <v>1007774</v>
      </c>
      <c r="K4" s="157">
        <v>1059775.0219999999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159</v>
      </c>
      <c r="C5" s="157">
        <v>3925</v>
      </c>
      <c r="D5" s="157">
        <v>1390</v>
      </c>
      <c r="E5" s="157">
        <v>1667</v>
      </c>
      <c r="F5" s="156">
        <v>0</v>
      </c>
      <c r="G5" s="157">
        <v>0</v>
      </c>
      <c r="H5" s="158">
        <v>0</v>
      </c>
      <c r="I5" s="157">
        <v>0</v>
      </c>
      <c r="J5" s="157">
        <v>0</v>
      </c>
      <c r="K5" s="157">
        <v>0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160</v>
      </c>
      <c r="C6" s="157">
        <v>222247</v>
      </c>
      <c r="D6" s="157">
        <v>234952</v>
      </c>
      <c r="E6" s="157">
        <v>253507</v>
      </c>
      <c r="F6" s="156">
        <v>274086</v>
      </c>
      <c r="G6" s="157">
        <v>270903</v>
      </c>
      <c r="H6" s="158">
        <v>265808</v>
      </c>
      <c r="I6" s="157">
        <v>283679</v>
      </c>
      <c r="J6" s="157">
        <v>302219</v>
      </c>
      <c r="K6" s="157">
        <v>317813.60699999996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912855</v>
      </c>
      <c r="D19" s="103">
        <f t="shared" ref="D19:K19" si="1">SUM(D4:D18)</f>
        <v>1010065</v>
      </c>
      <c r="E19" s="103">
        <f t="shared" si="1"/>
        <v>1083889</v>
      </c>
      <c r="F19" s="104">
        <f t="shared" si="1"/>
        <v>1157767</v>
      </c>
      <c r="G19" s="103">
        <f t="shared" si="1"/>
        <v>1152648</v>
      </c>
      <c r="H19" s="105">
        <f t="shared" si="1"/>
        <v>1197636</v>
      </c>
      <c r="I19" s="103">
        <f t="shared" si="1"/>
        <v>1194401</v>
      </c>
      <c r="J19" s="103">
        <f t="shared" si="1"/>
        <v>1309993</v>
      </c>
      <c r="K19" s="103">
        <f t="shared" si="1"/>
        <v>1377588.6289999997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891063</v>
      </c>
      <c r="D4" s="148">
        <f t="shared" ref="D4:K4" si="0">SUM(D5:D7)</f>
        <v>988713</v>
      </c>
      <c r="E4" s="148">
        <f t="shared" si="0"/>
        <v>1063125</v>
      </c>
      <c r="F4" s="149">
        <f t="shared" si="0"/>
        <v>1140641</v>
      </c>
      <c r="G4" s="148">
        <f t="shared" si="0"/>
        <v>1136819</v>
      </c>
      <c r="H4" s="150">
        <f t="shared" si="0"/>
        <v>1180568</v>
      </c>
      <c r="I4" s="148">
        <f t="shared" si="0"/>
        <v>1176430</v>
      </c>
      <c r="J4" s="148">
        <f t="shared" si="0"/>
        <v>1291049</v>
      </c>
      <c r="K4" s="148">
        <f t="shared" si="0"/>
        <v>1357665.6269999999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688895</v>
      </c>
      <c r="D5" s="153">
        <v>780298</v>
      </c>
      <c r="E5" s="153">
        <v>874228</v>
      </c>
      <c r="F5" s="152">
        <v>894677</v>
      </c>
      <c r="G5" s="153">
        <v>896563</v>
      </c>
      <c r="H5" s="154">
        <v>945586</v>
      </c>
      <c r="I5" s="153">
        <v>966536</v>
      </c>
      <c r="J5" s="153">
        <v>1039548</v>
      </c>
      <c r="K5" s="154">
        <v>1093187.2439999999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202140</v>
      </c>
      <c r="D6" s="157">
        <v>208414</v>
      </c>
      <c r="E6" s="157">
        <v>188895</v>
      </c>
      <c r="F6" s="156">
        <v>245924</v>
      </c>
      <c r="G6" s="157">
        <v>240227</v>
      </c>
      <c r="H6" s="158">
        <v>234971</v>
      </c>
      <c r="I6" s="157">
        <v>209868</v>
      </c>
      <c r="J6" s="157">
        <v>251466</v>
      </c>
      <c r="K6" s="158">
        <v>264441.52799999999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28</v>
      </c>
      <c r="D7" s="160">
        <v>1</v>
      </c>
      <c r="E7" s="160">
        <v>2</v>
      </c>
      <c r="F7" s="159">
        <v>40</v>
      </c>
      <c r="G7" s="160">
        <v>29</v>
      </c>
      <c r="H7" s="161">
        <v>11</v>
      </c>
      <c r="I7" s="160">
        <v>26</v>
      </c>
      <c r="J7" s="160">
        <v>35</v>
      </c>
      <c r="K7" s="161">
        <v>36.855000000000004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3681</v>
      </c>
      <c r="D8" s="148">
        <f t="shared" ref="D8:K8" si="1">SUM(D9:D15)</f>
        <v>3806</v>
      </c>
      <c r="E8" s="148">
        <f t="shared" si="1"/>
        <v>4095</v>
      </c>
      <c r="F8" s="149">
        <f t="shared" si="1"/>
        <v>7110</v>
      </c>
      <c r="G8" s="148">
        <f t="shared" si="1"/>
        <v>7469</v>
      </c>
      <c r="H8" s="150">
        <f t="shared" si="1"/>
        <v>7125</v>
      </c>
      <c r="I8" s="148">
        <f t="shared" si="1"/>
        <v>5182</v>
      </c>
      <c r="J8" s="148">
        <f t="shared" si="1"/>
        <v>6594</v>
      </c>
      <c r="K8" s="148">
        <f t="shared" si="1"/>
        <v>6935.482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2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359</v>
      </c>
      <c r="H13" s="158">
        <v>359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1163</v>
      </c>
      <c r="D14" s="157">
        <v>1588</v>
      </c>
      <c r="E14" s="157">
        <v>1304</v>
      </c>
      <c r="F14" s="156">
        <v>2320</v>
      </c>
      <c r="G14" s="157">
        <v>2320</v>
      </c>
      <c r="H14" s="158">
        <v>2335</v>
      </c>
      <c r="I14" s="157">
        <v>1864</v>
      </c>
      <c r="J14" s="157">
        <v>2462</v>
      </c>
      <c r="K14" s="158">
        <v>2589.4859999999999</v>
      </c>
    </row>
    <row r="15" spans="1:27" s="18" customFormat="1" ht="12.75" customHeight="1" x14ac:dyDescent="0.2">
      <c r="A15" s="70"/>
      <c r="B15" s="114" t="s">
        <v>101</v>
      </c>
      <c r="C15" s="159">
        <v>2518</v>
      </c>
      <c r="D15" s="160">
        <v>2216</v>
      </c>
      <c r="E15" s="160">
        <v>2791</v>
      </c>
      <c r="F15" s="159">
        <v>4790</v>
      </c>
      <c r="G15" s="160">
        <v>4790</v>
      </c>
      <c r="H15" s="161">
        <v>4431</v>
      </c>
      <c r="I15" s="160">
        <v>3318</v>
      </c>
      <c r="J15" s="160">
        <v>4132</v>
      </c>
      <c r="K15" s="161">
        <v>4345.9960000000001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16605</v>
      </c>
      <c r="D16" s="148">
        <f t="shared" ref="D16:K16" si="2">SUM(D17:D23)</f>
        <v>13955</v>
      </c>
      <c r="E16" s="148">
        <f t="shared" si="2"/>
        <v>16496</v>
      </c>
      <c r="F16" s="149">
        <f t="shared" si="2"/>
        <v>10016</v>
      </c>
      <c r="G16" s="148">
        <f t="shared" si="2"/>
        <v>8360</v>
      </c>
      <c r="H16" s="150">
        <f t="shared" si="2"/>
        <v>9883</v>
      </c>
      <c r="I16" s="148">
        <f t="shared" si="2"/>
        <v>12789</v>
      </c>
      <c r="J16" s="148">
        <f t="shared" si="2"/>
        <v>12350</v>
      </c>
      <c r="K16" s="148">
        <f t="shared" si="2"/>
        <v>12987.55</v>
      </c>
    </row>
    <row r="17" spans="1:11" s="18" customFormat="1" ht="12.75" customHeight="1" x14ac:dyDescent="0.2">
      <c r="A17" s="70"/>
      <c r="B17" s="114" t="s">
        <v>105</v>
      </c>
      <c r="C17" s="152">
        <v>395</v>
      </c>
      <c r="D17" s="153">
        <v>351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16210</v>
      </c>
      <c r="D18" s="157">
        <v>13604</v>
      </c>
      <c r="E18" s="157">
        <v>16496</v>
      </c>
      <c r="F18" s="156">
        <v>10016</v>
      </c>
      <c r="G18" s="157">
        <v>8360</v>
      </c>
      <c r="H18" s="158">
        <v>9883</v>
      </c>
      <c r="I18" s="157">
        <v>12789</v>
      </c>
      <c r="J18" s="157">
        <v>12350</v>
      </c>
      <c r="K18" s="158">
        <v>12987.55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1506</v>
      </c>
      <c r="D24" s="148">
        <v>3591</v>
      </c>
      <c r="E24" s="148">
        <v>173</v>
      </c>
      <c r="F24" s="149">
        <v>0</v>
      </c>
      <c r="G24" s="148">
        <v>0</v>
      </c>
      <c r="H24" s="150">
        <v>60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912855</v>
      </c>
      <c r="D26" s="103">
        <f t="shared" ref="D26:K26" si="3">+D4+D8+D16+D24</f>
        <v>1010065</v>
      </c>
      <c r="E26" s="103">
        <f t="shared" si="3"/>
        <v>1083889</v>
      </c>
      <c r="F26" s="104">
        <f t="shared" si="3"/>
        <v>1157767</v>
      </c>
      <c r="G26" s="103">
        <f t="shared" si="3"/>
        <v>1152648</v>
      </c>
      <c r="H26" s="105">
        <f t="shared" si="3"/>
        <v>1197636</v>
      </c>
      <c r="I26" s="103">
        <f t="shared" si="3"/>
        <v>1194401</v>
      </c>
      <c r="J26" s="103">
        <f t="shared" si="3"/>
        <v>1309993</v>
      </c>
      <c r="K26" s="103">
        <f t="shared" si="3"/>
        <v>1377588.659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161</v>
      </c>
      <c r="C4" s="157">
        <v>1061346</v>
      </c>
      <c r="D4" s="157">
        <v>1105519</v>
      </c>
      <c r="E4" s="157">
        <v>1259124</v>
      </c>
      <c r="F4" s="152">
        <v>1287277</v>
      </c>
      <c r="G4" s="153">
        <v>1282484</v>
      </c>
      <c r="H4" s="154">
        <v>1360381</v>
      </c>
      <c r="I4" s="157">
        <v>1355649</v>
      </c>
      <c r="J4" s="157">
        <v>1423534</v>
      </c>
      <c r="K4" s="157">
        <v>1502500.3770000001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162</v>
      </c>
      <c r="C5" s="157">
        <v>14649</v>
      </c>
      <c r="D5" s="157">
        <v>7042</v>
      </c>
      <c r="E5" s="157">
        <v>5823</v>
      </c>
      <c r="F5" s="156">
        <v>3456</v>
      </c>
      <c r="G5" s="157">
        <v>3456</v>
      </c>
      <c r="H5" s="158">
        <v>3911</v>
      </c>
      <c r="I5" s="157">
        <v>25229</v>
      </c>
      <c r="J5" s="157">
        <v>10240</v>
      </c>
      <c r="K5" s="157">
        <v>12150.481</v>
      </c>
      <c r="Z5" s="163">
        <f t="shared" si="0"/>
        <v>1</v>
      </c>
      <c r="AA5" s="41">
        <v>7</v>
      </c>
    </row>
    <row r="6" spans="1:27" s="18" customFormat="1" ht="12.75" customHeight="1" x14ac:dyDescent="0.2">
      <c r="A6" s="70"/>
      <c r="B6" s="171" t="s">
        <v>163</v>
      </c>
      <c r="C6" s="157">
        <v>572492</v>
      </c>
      <c r="D6" s="157">
        <v>620873</v>
      </c>
      <c r="E6" s="157">
        <v>663921</v>
      </c>
      <c r="F6" s="156">
        <v>677370</v>
      </c>
      <c r="G6" s="157">
        <v>675175</v>
      </c>
      <c r="H6" s="158">
        <v>590575</v>
      </c>
      <c r="I6" s="157">
        <v>698871</v>
      </c>
      <c r="J6" s="157">
        <v>742672</v>
      </c>
      <c r="K6" s="157">
        <v>772461.15700000001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1648487</v>
      </c>
      <c r="D19" s="103">
        <f t="shared" ref="D19:K19" si="1">SUM(D4:D18)</f>
        <v>1733434</v>
      </c>
      <c r="E19" s="103">
        <f t="shared" si="1"/>
        <v>1928868</v>
      </c>
      <c r="F19" s="104">
        <f t="shared" si="1"/>
        <v>1968103</v>
      </c>
      <c r="G19" s="103">
        <f t="shared" si="1"/>
        <v>1961115</v>
      </c>
      <c r="H19" s="105">
        <f t="shared" si="1"/>
        <v>1954867</v>
      </c>
      <c r="I19" s="103">
        <f t="shared" si="1"/>
        <v>2079749</v>
      </c>
      <c r="J19" s="103">
        <f t="shared" si="1"/>
        <v>2176446</v>
      </c>
      <c r="K19" s="103">
        <f t="shared" si="1"/>
        <v>2287112.0150000001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1566747</v>
      </c>
      <c r="D4" s="148">
        <f t="shared" ref="D4:K4" si="0">SUM(D5:D7)</f>
        <v>1705662</v>
      </c>
      <c r="E4" s="148">
        <f t="shared" si="0"/>
        <v>1870530</v>
      </c>
      <c r="F4" s="149">
        <f t="shared" si="0"/>
        <v>1940133</v>
      </c>
      <c r="G4" s="148">
        <f t="shared" si="0"/>
        <v>1933747</v>
      </c>
      <c r="H4" s="150">
        <f t="shared" si="0"/>
        <v>1917272</v>
      </c>
      <c r="I4" s="148">
        <f t="shared" si="0"/>
        <v>2037398</v>
      </c>
      <c r="J4" s="148">
        <f t="shared" si="0"/>
        <v>2136170</v>
      </c>
      <c r="K4" s="148">
        <f t="shared" si="0"/>
        <v>2235825.4959999998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1098805</v>
      </c>
      <c r="D5" s="153">
        <v>1278413</v>
      </c>
      <c r="E5" s="153">
        <v>1402237</v>
      </c>
      <c r="F5" s="152">
        <v>1403935</v>
      </c>
      <c r="G5" s="153">
        <v>1395102</v>
      </c>
      <c r="H5" s="154">
        <v>1396103</v>
      </c>
      <c r="I5" s="153">
        <v>1650305</v>
      </c>
      <c r="J5" s="153">
        <v>1730521</v>
      </c>
      <c r="K5" s="154">
        <v>1731054.5149999999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467916</v>
      </c>
      <c r="D6" s="157">
        <v>427249</v>
      </c>
      <c r="E6" s="157">
        <v>468291</v>
      </c>
      <c r="F6" s="156">
        <v>536148</v>
      </c>
      <c r="G6" s="157">
        <v>538594</v>
      </c>
      <c r="H6" s="158">
        <v>521166</v>
      </c>
      <c r="I6" s="157">
        <v>387093</v>
      </c>
      <c r="J6" s="157">
        <v>405649</v>
      </c>
      <c r="K6" s="158">
        <v>504770.98100000009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26</v>
      </c>
      <c r="D7" s="160">
        <v>0</v>
      </c>
      <c r="E7" s="160">
        <v>2</v>
      </c>
      <c r="F7" s="159">
        <v>50</v>
      </c>
      <c r="G7" s="160">
        <v>51</v>
      </c>
      <c r="H7" s="161">
        <v>3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5365</v>
      </c>
      <c r="D8" s="148">
        <f t="shared" ref="D8:K8" si="1">SUM(D9:D15)</f>
        <v>6419</v>
      </c>
      <c r="E8" s="148">
        <f t="shared" si="1"/>
        <v>10048</v>
      </c>
      <c r="F8" s="149">
        <f t="shared" si="1"/>
        <v>3969</v>
      </c>
      <c r="G8" s="148">
        <f t="shared" si="1"/>
        <v>3969</v>
      </c>
      <c r="H8" s="150">
        <f t="shared" si="1"/>
        <v>9072</v>
      </c>
      <c r="I8" s="148">
        <f t="shared" si="1"/>
        <v>7351</v>
      </c>
      <c r="J8" s="148">
        <f t="shared" si="1"/>
        <v>8890</v>
      </c>
      <c r="K8" s="148">
        <f t="shared" si="1"/>
        <v>6030.28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5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2257</v>
      </c>
      <c r="E13" s="157">
        <v>17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5365</v>
      </c>
      <c r="D15" s="160">
        <v>4157</v>
      </c>
      <c r="E15" s="160">
        <v>10031</v>
      </c>
      <c r="F15" s="159">
        <v>3969</v>
      </c>
      <c r="G15" s="160">
        <v>3969</v>
      </c>
      <c r="H15" s="161">
        <v>9072</v>
      </c>
      <c r="I15" s="160">
        <v>7351</v>
      </c>
      <c r="J15" s="160">
        <v>8890</v>
      </c>
      <c r="K15" s="161">
        <v>6030.28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76219</v>
      </c>
      <c r="D16" s="148">
        <f t="shared" ref="D16:K16" si="2">SUM(D17:D23)</f>
        <v>19691</v>
      </c>
      <c r="E16" s="148">
        <f t="shared" si="2"/>
        <v>48067</v>
      </c>
      <c r="F16" s="149">
        <f t="shared" si="2"/>
        <v>24001</v>
      </c>
      <c r="G16" s="148">
        <f t="shared" si="2"/>
        <v>23399</v>
      </c>
      <c r="H16" s="150">
        <f t="shared" si="2"/>
        <v>28508</v>
      </c>
      <c r="I16" s="148">
        <f t="shared" si="2"/>
        <v>35000</v>
      </c>
      <c r="J16" s="148">
        <f t="shared" si="2"/>
        <v>31386</v>
      </c>
      <c r="K16" s="148">
        <f t="shared" si="2"/>
        <v>45256.258000000002</v>
      </c>
    </row>
    <row r="17" spans="1:11" s="18" customFormat="1" ht="12.75" customHeight="1" x14ac:dyDescent="0.2">
      <c r="A17" s="70"/>
      <c r="B17" s="114" t="s">
        <v>105</v>
      </c>
      <c r="C17" s="152">
        <v>12207</v>
      </c>
      <c r="D17" s="153">
        <v>0</v>
      </c>
      <c r="E17" s="153">
        <v>88</v>
      </c>
      <c r="F17" s="152">
        <v>0</v>
      </c>
      <c r="G17" s="153">
        <v>0</v>
      </c>
      <c r="H17" s="154">
        <v>172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64012</v>
      </c>
      <c r="D18" s="157">
        <v>19691</v>
      </c>
      <c r="E18" s="157">
        <v>47979</v>
      </c>
      <c r="F18" s="156">
        <v>24001</v>
      </c>
      <c r="G18" s="157">
        <v>23399</v>
      </c>
      <c r="H18" s="158">
        <v>28336</v>
      </c>
      <c r="I18" s="157">
        <v>35000</v>
      </c>
      <c r="J18" s="157">
        <v>31386</v>
      </c>
      <c r="K18" s="158">
        <v>45256.258000000002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156</v>
      </c>
      <c r="D24" s="148">
        <v>1662</v>
      </c>
      <c r="E24" s="148">
        <v>223</v>
      </c>
      <c r="F24" s="149">
        <v>0</v>
      </c>
      <c r="G24" s="148">
        <v>0</v>
      </c>
      <c r="H24" s="150">
        <v>15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1648487</v>
      </c>
      <c r="D26" s="103">
        <f t="shared" ref="D26:K26" si="3">+D4+D8+D16+D24</f>
        <v>1733434</v>
      </c>
      <c r="E26" s="103">
        <f t="shared" si="3"/>
        <v>1928868</v>
      </c>
      <c r="F26" s="104">
        <f t="shared" si="3"/>
        <v>1968103</v>
      </c>
      <c r="G26" s="103">
        <f t="shared" si="3"/>
        <v>1961115</v>
      </c>
      <c r="H26" s="105">
        <f t="shared" si="3"/>
        <v>1954867</v>
      </c>
      <c r="I26" s="103">
        <f t="shared" si="3"/>
        <v>2079749</v>
      </c>
      <c r="J26" s="103">
        <f t="shared" si="3"/>
        <v>2176446</v>
      </c>
      <c r="K26" s="103">
        <f t="shared" si="3"/>
        <v>2287112.0339999995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164</v>
      </c>
      <c r="C4" s="157">
        <v>58000</v>
      </c>
      <c r="D4" s="157">
        <v>70092</v>
      </c>
      <c r="E4" s="157">
        <v>76036</v>
      </c>
      <c r="F4" s="152">
        <v>83688</v>
      </c>
      <c r="G4" s="153">
        <v>81061</v>
      </c>
      <c r="H4" s="154">
        <v>82245</v>
      </c>
      <c r="I4" s="157">
        <v>98522</v>
      </c>
      <c r="J4" s="157">
        <v>88865</v>
      </c>
      <c r="K4" s="157">
        <v>92802.099000000002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165</v>
      </c>
      <c r="C5" s="157">
        <v>13272</v>
      </c>
      <c r="D5" s="157">
        <v>17166</v>
      </c>
      <c r="E5" s="157">
        <v>19469</v>
      </c>
      <c r="F5" s="156">
        <v>20818</v>
      </c>
      <c r="G5" s="157">
        <v>20818</v>
      </c>
      <c r="H5" s="158">
        <v>22855</v>
      </c>
      <c r="I5" s="157">
        <v>18722</v>
      </c>
      <c r="J5" s="157">
        <v>19337</v>
      </c>
      <c r="K5" s="157">
        <v>19881</v>
      </c>
      <c r="Z5" s="163">
        <f t="shared" si="0"/>
        <v>1</v>
      </c>
      <c r="AA5" s="41">
        <v>8</v>
      </c>
    </row>
    <row r="6" spans="1:27" s="18" customFormat="1" ht="12.75" customHeight="1" x14ac:dyDescent="0.2">
      <c r="A6" s="70"/>
      <c r="B6" s="171" t="s">
        <v>166</v>
      </c>
      <c r="C6" s="157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7">
        <v>0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167</v>
      </c>
      <c r="C7" s="157">
        <v>49598</v>
      </c>
      <c r="D7" s="157">
        <v>49800</v>
      </c>
      <c r="E7" s="157">
        <v>57872</v>
      </c>
      <c r="F7" s="156">
        <v>53558</v>
      </c>
      <c r="G7" s="157">
        <v>69474</v>
      </c>
      <c r="H7" s="158">
        <v>57306</v>
      </c>
      <c r="I7" s="157">
        <v>29954</v>
      </c>
      <c r="J7" s="157">
        <v>59156</v>
      </c>
      <c r="K7" s="157">
        <v>56771.767999999996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168</v>
      </c>
      <c r="C8" s="157">
        <v>16848</v>
      </c>
      <c r="D8" s="157">
        <v>13175</v>
      </c>
      <c r="E8" s="157">
        <v>45052</v>
      </c>
      <c r="F8" s="156">
        <v>14805</v>
      </c>
      <c r="G8" s="157">
        <v>47242</v>
      </c>
      <c r="H8" s="158">
        <v>54730</v>
      </c>
      <c r="I8" s="157">
        <v>12639</v>
      </c>
      <c r="J8" s="157">
        <v>25163</v>
      </c>
      <c r="K8" s="157">
        <v>30470.976999999999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137718</v>
      </c>
      <c r="D19" s="103">
        <f t="shared" ref="D19:K19" si="1">SUM(D4:D18)</f>
        <v>150233</v>
      </c>
      <c r="E19" s="103">
        <f t="shared" si="1"/>
        <v>198429</v>
      </c>
      <c r="F19" s="104">
        <f t="shared" si="1"/>
        <v>172869</v>
      </c>
      <c r="G19" s="103">
        <f t="shared" si="1"/>
        <v>218595</v>
      </c>
      <c r="H19" s="105">
        <f t="shared" si="1"/>
        <v>217136</v>
      </c>
      <c r="I19" s="103">
        <f t="shared" si="1"/>
        <v>159837</v>
      </c>
      <c r="J19" s="103">
        <f t="shared" si="1"/>
        <v>192521</v>
      </c>
      <c r="K19" s="103">
        <f t="shared" si="1"/>
        <v>199925.84399999998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109081</v>
      </c>
      <c r="D4" s="148">
        <f t="shared" ref="D4:K4" si="0">SUM(D5:D7)</f>
        <v>125239</v>
      </c>
      <c r="E4" s="148">
        <f t="shared" si="0"/>
        <v>138393</v>
      </c>
      <c r="F4" s="149">
        <f t="shared" si="0"/>
        <v>142361</v>
      </c>
      <c r="G4" s="148">
        <f t="shared" si="0"/>
        <v>156837</v>
      </c>
      <c r="H4" s="150">
        <f t="shared" si="0"/>
        <v>161450</v>
      </c>
      <c r="I4" s="148">
        <f t="shared" si="0"/>
        <v>131778</v>
      </c>
      <c r="J4" s="148">
        <f t="shared" si="0"/>
        <v>138525</v>
      </c>
      <c r="K4" s="148">
        <f t="shared" si="0"/>
        <v>141221.04999999999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72004</v>
      </c>
      <c r="D5" s="153">
        <v>73129</v>
      </c>
      <c r="E5" s="153">
        <v>80718</v>
      </c>
      <c r="F5" s="152">
        <v>85200</v>
      </c>
      <c r="G5" s="153">
        <v>102333</v>
      </c>
      <c r="H5" s="154">
        <v>114127</v>
      </c>
      <c r="I5" s="153">
        <v>126566</v>
      </c>
      <c r="J5" s="153">
        <v>124478</v>
      </c>
      <c r="K5" s="154">
        <v>132112.88499999998</v>
      </c>
      <c r="AA5" s="41">
        <v>8</v>
      </c>
    </row>
    <row r="6" spans="1:27" s="18" customFormat="1" ht="12.75" customHeight="1" x14ac:dyDescent="0.25">
      <c r="A6" s="64"/>
      <c r="B6" s="114" t="s">
        <v>45</v>
      </c>
      <c r="C6" s="156">
        <v>36962</v>
      </c>
      <c r="D6" s="157">
        <v>52108</v>
      </c>
      <c r="E6" s="157">
        <v>57662</v>
      </c>
      <c r="F6" s="156">
        <v>57161</v>
      </c>
      <c r="G6" s="157">
        <v>54499</v>
      </c>
      <c r="H6" s="158">
        <v>47307</v>
      </c>
      <c r="I6" s="157">
        <v>5212</v>
      </c>
      <c r="J6" s="157">
        <v>14042</v>
      </c>
      <c r="K6" s="158">
        <v>9102.1649999999972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115</v>
      </c>
      <c r="D7" s="160">
        <v>2</v>
      </c>
      <c r="E7" s="160">
        <v>13</v>
      </c>
      <c r="F7" s="159">
        <v>0</v>
      </c>
      <c r="G7" s="160">
        <v>5</v>
      </c>
      <c r="H7" s="161">
        <v>16</v>
      </c>
      <c r="I7" s="160">
        <v>0</v>
      </c>
      <c r="J7" s="160">
        <v>5</v>
      </c>
      <c r="K7" s="161">
        <v>6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20312</v>
      </c>
      <c r="D8" s="148">
        <f t="shared" ref="D8:K8" si="1">SUM(D9:D15)</f>
        <v>21089</v>
      </c>
      <c r="E8" s="148">
        <f t="shared" si="1"/>
        <v>52350</v>
      </c>
      <c r="F8" s="149">
        <f t="shared" si="1"/>
        <v>25290</v>
      </c>
      <c r="G8" s="148">
        <f t="shared" si="1"/>
        <v>56683</v>
      </c>
      <c r="H8" s="150">
        <f t="shared" si="1"/>
        <v>49425</v>
      </c>
      <c r="I8" s="148">
        <f t="shared" si="1"/>
        <v>13259</v>
      </c>
      <c r="J8" s="148">
        <f t="shared" si="1"/>
        <v>48251</v>
      </c>
      <c r="K8" s="148">
        <f t="shared" si="1"/>
        <v>53944.134999999995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162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20312</v>
      </c>
      <c r="D15" s="160">
        <v>21089</v>
      </c>
      <c r="E15" s="160">
        <v>52188</v>
      </c>
      <c r="F15" s="159">
        <v>25290</v>
      </c>
      <c r="G15" s="160">
        <v>56683</v>
      </c>
      <c r="H15" s="161">
        <v>49425</v>
      </c>
      <c r="I15" s="160">
        <v>13259</v>
      </c>
      <c r="J15" s="160">
        <v>48251</v>
      </c>
      <c r="K15" s="161">
        <v>53944.134999999995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8131</v>
      </c>
      <c r="D16" s="148">
        <f t="shared" ref="D16:K16" si="2">SUM(D17:D23)</f>
        <v>3771</v>
      </c>
      <c r="E16" s="148">
        <f t="shared" si="2"/>
        <v>7639</v>
      </c>
      <c r="F16" s="149">
        <f t="shared" si="2"/>
        <v>5218</v>
      </c>
      <c r="G16" s="148">
        <f t="shared" si="2"/>
        <v>5075</v>
      </c>
      <c r="H16" s="150">
        <f t="shared" si="2"/>
        <v>6232</v>
      </c>
      <c r="I16" s="148">
        <f t="shared" si="2"/>
        <v>14800</v>
      </c>
      <c r="J16" s="148">
        <f t="shared" si="2"/>
        <v>5745</v>
      </c>
      <c r="K16" s="148">
        <f t="shared" si="2"/>
        <v>4760.6440000000002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3265</v>
      </c>
      <c r="F17" s="152">
        <v>0</v>
      </c>
      <c r="G17" s="153">
        <v>85</v>
      </c>
      <c r="H17" s="154">
        <v>85</v>
      </c>
      <c r="I17" s="153">
        <v>50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8131</v>
      </c>
      <c r="D18" s="157">
        <v>3771</v>
      </c>
      <c r="E18" s="157">
        <v>4374</v>
      </c>
      <c r="F18" s="156">
        <v>5218</v>
      </c>
      <c r="G18" s="157">
        <v>4990</v>
      </c>
      <c r="H18" s="158">
        <v>6147</v>
      </c>
      <c r="I18" s="157">
        <v>14750</v>
      </c>
      <c r="J18" s="157">
        <v>5745</v>
      </c>
      <c r="K18" s="158">
        <v>4760.6440000000002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194</v>
      </c>
      <c r="D24" s="148">
        <v>134</v>
      </c>
      <c r="E24" s="148">
        <v>47</v>
      </c>
      <c r="F24" s="149">
        <v>0</v>
      </c>
      <c r="G24" s="148">
        <v>0</v>
      </c>
      <c r="H24" s="150">
        <v>29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137718</v>
      </c>
      <c r="D26" s="103">
        <f t="shared" ref="D26:K26" si="3">+D4+D8+D16+D24</f>
        <v>150233</v>
      </c>
      <c r="E26" s="103">
        <f t="shared" si="3"/>
        <v>198429</v>
      </c>
      <c r="F26" s="104">
        <f t="shared" si="3"/>
        <v>172869</v>
      </c>
      <c r="G26" s="103">
        <f t="shared" si="3"/>
        <v>218595</v>
      </c>
      <c r="H26" s="105">
        <f t="shared" si="3"/>
        <v>217136</v>
      </c>
      <c r="I26" s="103">
        <f t="shared" si="3"/>
        <v>159837</v>
      </c>
      <c r="J26" s="103">
        <f t="shared" si="3"/>
        <v>192521</v>
      </c>
      <c r="K26" s="103">
        <f t="shared" si="3"/>
        <v>199925.829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191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169</v>
      </c>
      <c r="C4" s="157">
        <v>40478</v>
      </c>
      <c r="D4" s="157">
        <v>79224</v>
      </c>
      <c r="E4" s="157">
        <v>92869</v>
      </c>
      <c r="F4" s="152">
        <v>89572</v>
      </c>
      <c r="G4" s="153">
        <v>104182</v>
      </c>
      <c r="H4" s="154">
        <v>93064</v>
      </c>
      <c r="I4" s="157">
        <v>118686</v>
      </c>
      <c r="J4" s="157">
        <v>110438</v>
      </c>
      <c r="K4" s="157">
        <v>116243.21399999999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170</v>
      </c>
      <c r="C5" s="157">
        <v>11356</v>
      </c>
      <c r="D5" s="157">
        <v>16131</v>
      </c>
      <c r="E5" s="157">
        <v>15913</v>
      </c>
      <c r="F5" s="156">
        <v>17499</v>
      </c>
      <c r="G5" s="157">
        <v>17499</v>
      </c>
      <c r="H5" s="158">
        <v>19308</v>
      </c>
      <c r="I5" s="157">
        <v>17712</v>
      </c>
      <c r="J5" s="157">
        <v>19234</v>
      </c>
      <c r="K5" s="157">
        <v>20225.401999999998</v>
      </c>
      <c r="Z5" s="163">
        <f t="shared" si="0"/>
        <v>1</v>
      </c>
      <c r="AA5" s="41">
        <v>9</v>
      </c>
    </row>
    <row r="6" spans="1:27" s="18" customFormat="1" ht="12.75" customHeight="1" x14ac:dyDescent="0.2">
      <c r="A6" s="70"/>
      <c r="B6" s="171" t="s">
        <v>171</v>
      </c>
      <c r="C6" s="157">
        <v>2000</v>
      </c>
      <c r="D6" s="157">
        <v>2000</v>
      </c>
      <c r="E6" s="157">
        <v>0</v>
      </c>
      <c r="F6" s="156">
        <v>2000</v>
      </c>
      <c r="G6" s="157">
        <v>2000</v>
      </c>
      <c r="H6" s="158">
        <v>0</v>
      </c>
      <c r="I6" s="157">
        <v>2000</v>
      </c>
      <c r="J6" s="157">
        <v>2000</v>
      </c>
      <c r="K6" s="157">
        <v>2106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53834</v>
      </c>
      <c r="D19" s="103">
        <f t="shared" ref="D19:K19" si="1">SUM(D4:D18)</f>
        <v>97355</v>
      </c>
      <c r="E19" s="103">
        <f t="shared" si="1"/>
        <v>108782</v>
      </c>
      <c r="F19" s="104">
        <f t="shared" si="1"/>
        <v>109071</v>
      </c>
      <c r="G19" s="103">
        <f t="shared" si="1"/>
        <v>123681</v>
      </c>
      <c r="H19" s="105">
        <f t="shared" si="1"/>
        <v>112372</v>
      </c>
      <c r="I19" s="103">
        <f t="shared" si="1"/>
        <v>138398</v>
      </c>
      <c r="J19" s="103">
        <f t="shared" si="1"/>
        <v>131672</v>
      </c>
      <c r="K19" s="103">
        <f t="shared" si="1"/>
        <v>138574.61599999998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51227</v>
      </c>
      <c r="D4" s="148">
        <f t="shared" ref="D4:K4" si="0">SUM(D5:D7)</f>
        <v>91946</v>
      </c>
      <c r="E4" s="148">
        <f t="shared" si="0"/>
        <v>100239</v>
      </c>
      <c r="F4" s="149">
        <f t="shared" si="0"/>
        <v>100472</v>
      </c>
      <c r="G4" s="148">
        <f t="shared" si="0"/>
        <v>120984</v>
      </c>
      <c r="H4" s="150">
        <f t="shared" si="0"/>
        <v>107688</v>
      </c>
      <c r="I4" s="148">
        <f t="shared" si="0"/>
        <v>130948</v>
      </c>
      <c r="J4" s="148">
        <f t="shared" si="0"/>
        <v>122452</v>
      </c>
      <c r="K4" s="148">
        <f t="shared" si="0"/>
        <v>128877.95599999999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51912</v>
      </c>
      <c r="D5" s="153">
        <v>62557</v>
      </c>
      <c r="E5" s="153">
        <v>73721</v>
      </c>
      <c r="F5" s="152">
        <v>80297</v>
      </c>
      <c r="G5" s="153">
        <v>80323</v>
      </c>
      <c r="H5" s="154">
        <v>76662</v>
      </c>
      <c r="I5" s="153">
        <v>84403</v>
      </c>
      <c r="J5" s="153">
        <v>94325</v>
      </c>
      <c r="K5" s="154">
        <v>99677.324999999997</v>
      </c>
      <c r="AA5" s="41">
        <v>9</v>
      </c>
    </row>
    <row r="6" spans="1:27" s="18" customFormat="1" ht="12.75" customHeight="1" x14ac:dyDescent="0.25">
      <c r="A6" s="64"/>
      <c r="B6" s="114" t="s">
        <v>45</v>
      </c>
      <c r="C6" s="156">
        <v>-689</v>
      </c>
      <c r="D6" s="157">
        <v>29388</v>
      </c>
      <c r="E6" s="157">
        <v>26516</v>
      </c>
      <c r="F6" s="156">
        <v>20173</v>
      </c>
      <c r="G6" s="157">
        <v>40658</v>
      </c>
      <c r="H6" s="158">
        <v>31022</v>
      </c>
      <c r="I6" s="157">
        <v>46545</v>
      </c>
      <c r="J6" s="157">
        <v>28127</v>
      </c>
      <c r="K6" s="158">
        <v>29200.630999999998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4</v>
      </c>
      <c r="D7" s="160">
        <v>1</v>
      </c>
      <c r="E7" s="160">
        <v>2</v>
      </c>
      <c r="F7" s="159">
        <v>2</v>
      </c>
      <c r="G7" s="160">
        <v>3</v>
      </c>
      <c r="H7" s="161">
        <v>4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2258</v>
      </c>
      <c r="D8" s="148">
        <f t="shared" ref="D8:K8" si="1">SUM(D9:D15)</f>
        <v>2265</v>
      </c>
      <c r="E8" s="148">
        <f t="shared" si="1"/>
        <v>342</v>
      </c>
      <c r="F8" s="149">
        <f t="shared" si="1"/>
        <v>2302</v>
      </c>
      <c r="G8" s="148">
        <f t="shared" si="1"/>
        <v>2324</v>
      </c>
      <c r="H8" s="150">
        <f t="shared" si="1"/>
        <v>268</v>
      </c>
      <c r="I8" s="148">
        <f t="shared" si="1"/>
        <v>2200</v>
      </c>
      <c r="J8" s="148">
        <f t="shared" si="1"/>
        <v>2332</v>
      </c>
      <c r="K8" s="148">
        <f t="shared" si="1"/>
        <v>2454.596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2000</v>
      </c>
      <c r="D10" s="157">
        <v>2000</v>
      </c>
      <c r="E10" s="157">
        <v>0</v>
      </c>
      <c r="F10" s="156">
        <v>2000</v>
      </c>
      <c r="G10" s="157">
        <v>2000</v>
      </c>
      <c r="H10" s="158">
        <v>0</v>
      </c>
      <c r="I10" s="157">
        <v>2000</v>
      </c>
      <c r="J10" s="157">
        <v>2000</v>
      </c>
      <c r="K10" s="158">
        <v>2106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5</v>
      </c>
      <c r="F13" s="156">
        <v>0</v>
      </c>
      <c r="G13" s="157">
        <v>22</v>
      </c>
      <c r="H13" s="158">
        <v>22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8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258</v>
      </c>
      <c r="D15" s="160">
        <v>257</v>
      </c>
      <c r="E15" s="160">
        <v>337</v>
      </c>
      <c r="F15" s="159">
        <v>302</v>
      </c>
      <c r="G15" s="160">
        <v>302</v>
      </c>
      <c r="H15" s="161">
        <v>246</v>
      </c>
      <c r="I15" s="160">
        <v>200</v>
      </c>
      <c r="J15" s="160">
        <v>332</v>
      </c>
      <c r="K15" s="161">
        <v>348.596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329</v>
      </c>
      <c r="D16" s="148">
        <f t="shared" ref="D16:K16" si="2">SUM(D17:D23)</f>
        <v>2954</v>
      </c>
      <c r="E16" s="148">
        <f t="shared" si="2"/>
        <v>8121</v>
      </c>
      <c r="F16" s="149">
        <f t="shared" si="2"/>
        <v>6297</v>
      </c>
      <c r="G16" s="148">
        <f t="shared" si="2"/>
        <v>373</v>
      </c>
      <c r="H16" s="150">
        <f t="shared" si="2"/>
        <v>4400</v>
      </c>
      <c r="I16" s="148">
        <f t="shared" si="2"/>
        <v>5250</v>
      </c>
      <c r="J16" s="148">
        <f t="shared" si="2"/>
        <v>6888</v>
      </c>
      <c r="K16" s="148">
        <f t="shared" si="2"/>
        <v>7242.0639999999994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329</v>
      </c>
      <c r="D18" s="157">
        <v>2954</v>
      </c>
      <c r="E18" s="157">
        <v>8121</v>
      </c>
      <c r="F18" s="156">
        <v>6297</v>
      </c>
      <c r="G18" s="157">
        <v>373</v>
      </c>
      <c r="H18" s="158">
        <v>4400</v>
      </c>
      <c r="I18" s="157">
        <v>5250</v>
      </c>
      <c r="J18" s="157">
        <v>6888</v>
      </c>
      <c r="K18" s="158">
        <v>7242.0639999999994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20</v>
      </c>
      <c r="D24" s="148">
        <v>190</v>
      </c>
      <c r="E24" s="148">
        <v>80</v>
      </c>
      <c r="F24" s="149">
        <v>0</v>
      </c>
      <c r="G24" s="148">
        <v>0</v>
      </c>
      <c r="H24" s="150">
        <v>16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53834</v>
      </c>
      <c r="D26" s="103">
        <f t="shared" ref="D26:K26" si="3">+D4+D8+D16+D24</f>
        <v>97355</v>
      </c>
      <c r="E26" s="103">
        <f t="shared" si="3"/>
        <v>108782</v>
      </c>
      <c r="F26" s="104">
        <f t="shared" si="3"/>
        <v>109071</v>
      </c>
      <c r="G26" s="103">
        <f t="shared" si="3"/>
        <v>123681</v>
      </c>
      <c r="H26" s="105">
        <f t="shared" si="3"/>
        <v>112372</v>
      </c>
      <c r="I26" s="103">
        <f t="shared" si="3"/>
        <v>138398</v>
      </c>
      <c r="J26" s="103">
        <f t="shared" si="3"/>
        <v>131672</v>
      </c>
      <c r="K26" s="103">
        <f t="shared" si="3"/>
        <v>138574.61600000001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193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172</v>
      </c>
      <c r="C4" s="157">
        <v>59747</v>
      </c>
      <c r="D4" s="157">
        <v>0</v>
      </c>
      <c r="E4" s="157">
        <v>14312</v>
      </c>
      <c r="F4" s="152">
        <v>46570</v>
      </c>
      <c r="G4" s="153">
        <v>103135</v>
      </c>
      <c r="H4" s="154">
        <v>141065</v>
      </c>
      <c r="I4" s="157">
        <v>137779</v>
      </c>
      <c r="J4" s="157">
        <v>143386</v>
      </c>
      <c r="K4" s="157">
        <v>117311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173</v>
      </c>
      <c r="C5" s="157">
        <v>230264</v>
      </c>
      <c r="D5" s="157">
        <v>394307</v>
      </c>
      <c r="E5" s="157">
        <v>489968</v>
      </c>
      <c r="F5" s="156">
        <v>235142</v>
      </c>
      <c r="G5" s="157">
        <v>274383</v>
      </c>
      <c r="H5" s="158">
        <v>195654</v>
      </c>
      <c r="I5" s="157">
        <v>117491</v>
      </c>
      <c r="J5" s="157">
        <v>263104</v>
      </c>
      <c r="K5" s="157">
        <v>0</v>
      </c>
      <c r="Z5" s="163">
        <f t="shared" si="0"/>
        <v>1</v>
      </c>
      <c r="AA5" s="41">
        <v>10</v>
      </c>
    </row>
    <row r="6" spans="1:27" s="18" customFormat="1" ht="12.75" customHeight="1" x14ac:dyDescent="0.2">
      <c r="A6" s="70"/>
      <c r="B6" s="171" t="s">
        <v>174</v>
      </c>
      <c r="C6" s="157">
        <v>60231</v>
      </c>
      <c r="D6" s="157">
        <v>78598</v>
      </c>
      <c r="E6" s="157">
        <v>84101</v>
      </c>
      <c r="F6" s="156">
        <v>280299</v>
      </c>
      <c r="G6" s="157">
        <v>263285</v>
      </c>
      <c r="H6" s="158">
        <v>214614</v>
      </c>
      <c r="I6" s="157">
        <v>254678</v>
      </c>
      <c r="J6" s="157">
        <v>265151</v>
      </c>
      <c r="K6" s="157">
        <v>0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350242</v>
      </c>
      <c r="D19" s="103">
        <f t="shared" ref="D19:K19" si="1">SUM(D4:D18)</f>
        <v>472905</v>
      </c>
      <c r="E19" s="103">
        <f t="shared" si="1"/>
        <v>588381</v>
      </c>
      <c r="F19" s="104">
        <f t="shared" si="1"/>
        <v>562011</v>
      </c>
      <c r="G19" s="103">
        <f t="shared" si="1"/>
        <v>640803</v>
      </c>
      <c r="H19" s="105">
        <f t="shared" si="1"/>
        <v>551333</v>
      </c>
      <c r="I19" s="103">
        <f t="shared" si="1"/>
        <v>509948</v>
      </c>
      <c r="J19" s="103">
        <f t="shared" si="1"/>
        <v>671641</v>
      </c>
      <c r="K19" s="103">
        <f t="shared" si="1"/>
        <v>117311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73385</v>
      </c>
      <c r="D4" s="148">
        <f t="shared" ref="D4:K4" si="0">SUM(D5:D7)</f>
        <v>8465</v>
      </c>
      <c r="E4" s="148">
        <f t="shared" si="0"/>
        <v>25938</v>
      </c>
      <c r="F4" s="149">
        <f t="shared" si="0"/>
        <v>48800</v>
      </c>
      <c r="G4" s="148">
        <f t="shared" si="0"/>
        <v>17642</v>
      </c>
      <c r="H4" s="150">
        <f t="shared" si="0"/>
        <v>11022</v>
      </c>
      <c r="I4" s="148">
        <f t="shared" si="0"/>
        <v>63054</v>
      </c>
      <c r="J4" s="148">
        <f t="shared" si="0"/>
        <v>101858</v>
      </c>
      <c r="K4" s="148">
        <f t="shared" si="0"/>
        <v>93061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2245</v>
      </c>
      <c r="D5" s="153">
        <v>3138</v>
      </c>
      <c r="E5" s="153">
        <v>2983</v>
      </c>
      <c r="F5" s="152">
        <v>30000</v>
      </c>
      <c r="G5" s="153">
        <v>14000</v>
      </c>
      <c r="H5" s="154">
        <v>8189</v>
      </c>
      <c r="I5" s="153">
        <v>27926</v>
      </c>
      <c r="J5" s="153">
        <v>54151</v>
      </c>
      <c r="K5" s="154">
        <v>0</v>
      </c>
      <c r="AA5" s="41">
        <v>10</v>
      </c>
    </row>
    <row r="6" spans="1:27" s="18" customFormat="1" ht="12.75" customHeight="1" x14ac:dyDescent="0.25">
      <c r="A6" s="64"/>
      <c r="B6" s="114" t="s">
        <v>45</v>
      </c>
      <c r="C6" s="156">
        <v>71140</v>
      </c>
      <c r="D6" s="157">
        <v>5327</v>
      </c>
      <c r="E6" s="157">
        <v>21393</v>
      </c>
      <c r="F6" s="156">
        <v>18800</v>
      </c>
      <c r="G6" s="157">
        <v>3642</v>
      </c>
      <c r="H6" s="158">
        <v>2833</v>
      </c>
      <c r="I6" s="157">
        <v>35128</v>
      </c>
      <c r="J6" s="157">
        <v>47707</v>
      </c>
      <c r="K6" s="158">
        <v>93061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1562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5000</v>
      </c>
      <c r="D8" s="148">
        <f t="shared" ref="D8:K8" si="1">SUM(D9:D15)</f>
        <v>34000</v>
      </c>
      <c r="E8" s="148">
        <f t="shared" si="1"/>
        <v>0</v>
      </c>
      <c r="F8" s="149">
        <f t="shared" si="1"/>
        <v>0</v>
      </c>
      <c r="G8" s="148">
        <f t="shared" si="1"/>
        <v>3500</v>
      </c>
      <c r="H8" s="150">
        <f t="shared" si="1"/>
        <v>3531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5000</v>
      </c>
      <c r="D9" s="153">
        <v>34000</v>
      </c>
      <c r="E9" s="153">
        <v>0</v>
      </c>
      <c r="F9" s="152">
        <v>0</v>
      </c>
      <c r="G9" s="153">
        <v>3500</v>
      </c>
      <c r="H9" s="154">
        <v>3500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31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271857</v>
      </c>
      <c r="D16" s="148">
        <f t="shared" ref="D16:K16" si="2">SUM(D17:D23)</f>
        <v>430440</v>
      </c>
      <c r="E16" s="148">
        <f t="shared" si="2"/>
        <v>562443</v>
      </c>
      <c r="F16" s="149">
        <f t="shared" si="2"/>
        <v>513211</v>
      </c>
      <c r="G16" s="148">
        <f t="shared" si="2"/>
        <v>619661</v>
      </c>
      <c r="H16" s="150">
        <f t="shared" si="2"/>
        <v>536780</v>
      </c>
      <c r="I16" s="148">
        <f t="shared" si="2"/>
        <v>446894</v>
      </c>
      <c r="J16" s="148">
        <f t="shared" si="2"/>
        <v>569783</v>
      </c>
      <c r="K16" s="148">
        <f t="shared" si="2"/>
        <v>24250</v>
      </c>
    </row>
    <row r="17" spans="1:11" s="18" customFormat="1" ht="12.75" customHeight="1" x14ac:dyDescent="0.2">
      <c r="A17" s="70"/>
      <c r="B17" s="114" t="s">
        <v>105</v>
      </c>
      <c r="C17" s="152">
        <v>220710</v>
      </c>
      <c r="D17" s="153">
        <v>390752</v>
      </c>
      <c r="E17" s="153">
        <v>552959</v>
      </c>
      <c r="F17" s="152">
        <v>389183</v>
      </c>
      <c r="G17" s="153">
        <v>492514</v>
      </c>
      <c r="H17" s="154">
        <v>409943</v>
      </c>
      <c r="I17" s="153">
        <v>426481</v>
      </c>
      <c r="J17" s="153">
        <v>559433</v>
      </c>
      <c r="K17" s="154">
        <v>24250</v>
      </c>
    </row>
    <row r="18" spans="1:11" s="18" customFormat="1" ht="12.75" customHeight="1" x14ac:dyDescent="0.2">
      <c r="A18" s="70"/>
      <c r="B18" s="114" t="s">
        <v>108</v>
      </c>
      <c r="C18" s="156">
        <v>51147</v>
      </c>
      <c r="D18" s="157">
        <v>39688</v>
      </c>
      <c r="E18" s="157">
        <v>9484</v>
      </c>
      <c r="F18" s="156">
        <v>124028</v>
      </c>
      <c r="G18" s="157">
        <v>127147</v>
      </c>
      <c r="H18" s="158">
        <v>126837</v>
      </c>
      <c r="I18" s="157">
        <v>20413</v>
      </c>
      <c r="J18" s="157">
        <v>10350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350242</v>
      </c>
      <c r="D26" s="103">
        <f t="shared" ref="D26:K26" si="3">+D4+D8+D16+D24</f>
        <v>472905</v>
      </c>
      <c r="E26" s="103">
        <f t="shared" si="3"/>
        <v>588381</v>
      </c>
      <c r="F26" s="104">
        <f t="shared" si="3"/>
        <v>562011</v>
      </c>
      <c r="G26" s="103">
        <f t="shared" si="3"/>
        <v>640803</v>
      </c>
      <c r="H26" s="105">
        <f t="shared" si="3"/>
        <v>551333</v>
      </c>
      <c r="I26" s="103">
        <f t="shared" si="3"/>
        <v>509948</v>
      </c>
      <c r="J26" s="103">
        <f t="shared" si="3"/>
        <v>671641</v>
      </c>
      <c r="K26" s="103">
        <f t="shared" si="3"/>
        <v>117311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177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0" t="s">
        <v>132</v>
      </c>
      <c r="C4" s="157">
        <v>215546</v>
      </c>
      <c r="D4" s="157">
        <v>273092</v>
      </c>
      <c r="E4" s="157">
        <v>246842</v>
      </c>
      <c r="F4" s="152">
        <v>268533</v>
      </c>
      <c r="G4" s="153">
        <v>261158</v>
      </c>
      <c r="H4" s="154">
        <v>256022</v>
      </c>
      <c r="I4" s="157">
        <v>247189</v>
      </c>
      <c r="J4" s="157">
        <v>264386</v>
      </c>
      <c r="K4" s="157">
        <v>287679.88300000003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133</v>
      </c>
      <c r="C5" s="157">
        <v>2368793</v>
      </c>
      <c r="D5" s="157">
        <v>2640287</v>
      </c>
      <c r="E5" s="157">
        <v>2951554</v>
      </c>
      <c r="F5" s="156">
        <v>3191116</v>
      </c>
      <c r="G5" s="157">
        <v>3168972</v>
      </c>
      <c r="H5" s="158">
        <v>3153395</v>
      </c>
      <c r="I5" s="157">
        <v>3354835</v>
      </c>
      <c r="J5" s="157">
        <v>3492488</v>
      </c>
      <c r="K5" s="157">
        <v>3726174.7350000008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134</v>
      </c>
      <c r="C6" s="157">
        <v>331704</v>
      </c>
      <c r="D6" s="157">
        <v>433868</v>
      </c>
      <c r="E6" s="157">
        <v>504975</v>
      </c>
      <c r="F6" s="156">
        <v>465308</v>
      </c>
      <c r="G6" s="157">
        <v>465356</v>
      </c>
      <c r="H6" s="158">
        <v>495440</v>
      </c>
      <c r="I6" s="157">
        <v>470985</v>
      </c>
      <c r="J6" s="157">
        <v>495624</v>
      </c>
      <c r="K6" s="157">
        <v>521319.26999999996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135</v>
      </c>
      <c r="C7" s="157">
        <v>912855</v>
      </c>
      <c r="D7" s="157">
        <v>1010065</v>
      </c>
      <c r="E7" s="157">
        <v>1083889</v>
      </c>
      <c r="F7" s="156">
        <v>1157767</v>
      </c>
      <c r="G7" s="157">
        <v>1152648</v>
      </c>
      <c r="H7" s="158">
        <v>1197636</v>
      </c>
      <c r="I7" s="157">
        <v>1194401</v>
      </c>
      <c r="J7" s="157">
        <v>1309993</v>
      </c>
      <c r="K7" s="157">
        <v>1377588.659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122</v>
      </c>
      <c r="C8" s="157">
        <v>1648487</v>
      </c>
      <c r="D8" s="157">
        <v>1733434</v>
      </c>
      <c r="E8" s="157">
        <v>1928868</v>
      </c>
      <c r="F8" s="156">
        <v>1968103</v>
      </c>
      <c r="G8" s="157">
        <v>1961115</v>
      </c>
      <c r="H8" s="158">
        <v>1954867</v>
      </c>
      <c r="I8" s="157">
        <v>2079749</v>
      </c>
      <c r="J8" s="157">
        <v>2176446</v>
      </c>
      <c r="K8" s="157">
        <v>2287112.0339999995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136</v>
      </c>
      <c r="C9" s="157">
        <v>137718</v>
      </c>
      <c r="D9" s="157">
        <v>150233</v>
      </c>
      <c r="E9" s="157">
        <v>198429</v>
      </c>
      <c r="F9" s="156">
        <v>172869</v>
      </c>
      <c r="G9" s="157">
        <v>218595</v>
      </c>
      <c r="H9" s="158">
        <v>217136</v>
      </c>
      <c r="I9" s="157">
        <v>159837</v>
      </c>
      <c r="J9" s="157">
        <v>192521</v>
      </c>
      <c r="K9" s="157">
        <v>199925.829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71" t="s">
        <v>137</v>
      </c>
      <c r="C10" s="157">
        <v>53834</v>
      </c>
      <c r="D10" s="157">
        <v>97355</v>
      </c>
      <c r="E10" s="157">
        <v>108782</v>
      </c>
      <c r="F10" s="156">
        <v>109071</v>
      </c>
      <c r="G10" s="157">
        <v>123681</v>
      </c>
      <c r="H10" s="158">
        <v>112372</v>
      </c>
      <c r="I10" s="157">
        <v>138398</v>
      </c>
      <c r="J10" s="157">
        <v>131672</v>
      </c>
      <c r="K10" s="157">
        <v>138574.61600000001</v>
      </c>
      <c r="Z10" s="163">
        <f t="shared" si="0"/>
        <v>1</v>
      </c>
    </row>
    <row r="11" spans="1:27" s="18" customFormat="1" ht="12.75" customHeight="1" x14ac:dyDescent="0.2">
      <c r="A11" s="70"/>
      <c r="B11" s="171" t="s">
        <v>138</v>
      </c>
      <c r="C11" s="157">
        <v>350242</v>
      </c>
      <c r="D11" s="157">
        <v>472905</v>
      </c>
      <c r="E11" s="157">
        <v>588381</v>
      </c>
      <c r="F11" s="156">
        <v>562011</v>
      </c>
      <c r="G11" s="157">
        <v>640803</v>
      </c>
      <c r="H11" s="158">
        <v>551333</v>
      </c>
      <c r="I11" s="157">
        <v>509948</v>
      </c>
      <c r="J11" s="157">
        <v>671641</v>
      </c>
      <c r="K11" s="157">
        <v>117311</v>
      </c>
      <c r="Z11" s="163">
        <f t="shared" si="0"/>
        <v>1</v>
      </c>
    </row>
    <row r="12" spans="1:27" s="18" customFormat="1" ht="12.75" hidden="1" customHeight="1" x14ac:dyDescent="0.2">
      <c r="A12" s="70"/>
      <c r="B12" s="171" t="s">
        <v>139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140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141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142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143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144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145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6019179</v>
      </c>
      <c r="D19" s="103">
        <f t="shared" ref="D19:K19" si="1">SUM(D4:D18)</f>
        <v>6811239</v>
      </c>
      <c r="E19" s="103">
        <f t="shared" si="1"/>
        <v>7611720</v>
      </c>
      <c r="F19" s="104">
        <f t="shared" si="1"/>
        <v>7894778</v>
      </c>
      <c r="G19" s="103">
        <f t="shared" si="1"/>
        <v>7992328</v>
      </c>
      <c r="H19" s="105">
        <f t="shared" si="1"/>
        <v>7938201</v>
      </c>
      <c r="I19" s="103">
        <f t="shared" si="1"/>
        <v>8155342</v>
      </c>
      <c r="J19" s="103">
        <f t="shared" si="1"/>
        <v>8734771</v>
      </c>
      <c r="K19" s="103">
        <f t="shared" si="1"/>
        <v>8655686.0260000005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195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175</v>
      </c>
      <c r="C4" s="157">
        <v>0</v>
      </c>
      <c r="D4" s="157">
        <v>0</v>
      </c>
      <c r="E4" s="157">
        <v>0</v>
      </c>
      <c r="F4" s="152">
        <v>0</v>
      </c>
      <c r="G4" s="153">
        <v>0</v>
      </c>
      <c r="H4" s="154">
        <v>0</v>
      </c>
      <c r="I4" s="157">
        <v>0</v>
      </c>
      <c r="J4" s="157">
        <v>0</v>
      </c>
      <c r="K4" s="157">
        <v>0</v>
      </c>
      <c r="Z4" s="163">
        <f t="shared" ref="Z4:Z20" si="0">IF(LEN(B4)&lt;5,0,1)</f>
        <v>1</v>
      </c>
      <c r="AA4" s="32" t="s">
        <v>8</v>
      </c>
    </row>
    <row r="5" spans="1:27" s="18" customFormat="1" ht="12.75" hidden="1" customHeight="1" x14ac:dyDescent="0.2">
      <c r="A5" s="70"/>
      <c r="B5" s="171" t="s">
        <v>0</v>
      </c>
      <c r="C5" s="157"/>
      <c r="D5" s="157"/>
      <c r="E5" s="157"/>
      <c r="F5" s="156"/>
      <c r="G5" s="157"/>
      <c r="H5" s="158"/>
      <c r="I5" s="157"/>
      <c r="J5" s="157"/>
      <c r="K5" s="157"/>
      <c r="Z5" s="163">
        <f t="shared" si="0"/>
        <v>0</v>
      </c>
      <c r="AA5" s="41">
        <v>11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0</v>
      </c>
      <c r="D19" s="103">
        <f t="shared" ref="D19:K19" si="1">SUM(D4:D18)</f>
        <v>0</v>
      </c>
      <c r="E19" s="103">
        <f t="shared" si="1"/>
        <v>0</v>
      </c>
      <c r="F19" s="104">
        <f t="shared" si="1"/>
        <v>0</v>
      </c>
      <c r="G19" s="103">
        <f t="shared" si="1"/>
        <v>0</v>
      </c>
      <c r="H19" s="105">
        <f t="shared" si="1"/>
        <v>0</v>
      </c>
      <c r="I19" s="103">
        <f t="shared" si="1"/>
        <v>0</v>
      </c>
      <c r="J19" s="103">
        <f t="shared" si="1"/>
        <v>0</v>
      </c>
      <c r="K19" s="103">
        <f t="shared" si="1"/>
        <v>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196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0</v>
      </c>
      <c r="D4" s="148">
        <f t="shared" ref="D4:K4" si="0">SUM(D5:D7)</f>
        <v>0</v>
      </c>
      <c r="E4" s="148">
        <f t="shared" si="0"/>
        <v>0</v>
      </c>
      <c r="F4" s="149">
        <f t="shared" si="0"/>
        <v>0</v>
      </c>
      <c r="G4" s="148">
        <f t="shared" si="0"/>
        <v>0</v>
      </c>
      <c r="H4" s="150">
        <f t="shared" si="0"/>
        <v>0</v>
      </c>
      <c r="I4" s="148">
        <f t="shared" si="0"/>
        <v>0</v>
      </c>
      <c r="J4" s="148">
        <f t="shared" si="0"/>
        <v>0</v>
      </c>
      <c r="K4" s="148">
        <f t="shared" si="0"/>
        <v>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AA5" s="41">
        <v>11</v>
      </c>
    </row>
    <row r="6" spans="1:27" s="18" customFormat="1" ht="12.75" customHeight="1" x14ac:dyDescent="0.25">
      <c r="A6" s="64"/>
      <c r="B6" s="114" t="s">
        <v>45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0</v>
      </c>
      <c r="D26" s="103">
        <f t="shared" ref="D26:K26" si="3">+D4+D8+D16+D24</f>
        <v>0</v>
      </c>
      <c r="E26" s="103">
        <f t="shared" si="3"/>
        <v>0</v>
      </c>
      <c r="F26" s="104">
        <f t="shared" si="3"/>
        <v>0</v>
      </c>
      <c r="G26" s="103">
        <f t="shared" si="3"/>
        <v>0</v>
      </c>
      <c r="H26" s="105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119695</v>
      </c>
      <c r="F9" s="27">
        <f t="shared" ref="F9:M9" si="1">F10+F19</f>
        <v>146756</v>
      </c>
      <c r="G9" s="27">
        <f t="shared" si="1"/>
        <v>131493</v>
      </c>
      <c r="H9" s="28">
        <f t="shared" si="1"/>
        <v>133316</v>
      </c>
      <c r="I9" s="27">
        <f t="shared" si="1"/>
        <v>129680</v>
      </c>
      <c r="J9" s="29">
        <f t="shared" si="1"/>
        <v>129680</v>
      </c>
      <c r="K9" s="27">
        <f t="shared" si="1"/>
        <v>140735</v>
      </c>
      <c r="L9" s="27">
        <f t="shared" si="1"/>
        <v>148335</v>
      </c>
      <c r="M9" s="27">
        <f t="shared" si="1"/>
        <v>156345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119562</v>
      </c>
      <c r="F10" s="59">
        <f t="shared" ref="F10:M10" si="2">SUM(F11:F13)</f>
        <v>146605</v>
      </c>
      <c r="G10" s="59">
        <f t="shared" si="2"/>
        <v>131324</v>
      </c>
      <c r="H10" s="60">
        <f t="shared" si="2"/>
        <v>133136</v>
      </c>
      <c r="I10" s="59">
        <f t="shared" si="2"/>
        <v>129500</v>
      </c>
      <c r="J10" s="61">
        <f t="shared" si="2"/>
        <v>129500</v>
      </c>
      <c r="K10" s="59">
        <f t="shared" si="2"/>
        <v>140550</v>
      </c>
      <c r="L10" s="59">
        <f t="shared" si="2"/>
        <v>148145</v>
      </c>
      <c r="M10" s="59">
        <f t="shared" si="2"/>
        <v>156150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2204</v>
      </c>
      <c r="F11" s="36">
        <v>1632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357</v>
      </c>
      <c r="F12" s="44">
        <v>433</v>
      </c>
      <c r="G12" s="44">
        <v>540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117001</v>
      </c>
      <c r="F13" s="44">
        <v>144540</v>
      </c>
      <c r="G13" s="44">
        <v>130784</v>
      </c>
      <c r="H13" s="45">
        <v>133136</v>
      </c>
      <c r="I13" s="44">
        <v>129500</v>
      </c>
      <c r="J13" s="46">
        <v>129500</v>
      </c>
      <c r="K13" s="44">
        <v>140550</v>
      </c>
      <c r="L13" s="44">
        <v>148145</v>
      </c>
      <c r="M13" s="44">
        <v>156150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90106</v>
      </c>
      <c r="F15" s="36">
        <v>95011</v>
      </c>
      <c r="G15" s="36">
        <v>93961</v>
      </c>
      <c r="H15" s="37">
        <v>89923</v>
      </c>
      <c r="I15" s="36">
        <v>91423</v>
      </c>
      <c r="J15" s="38">
        <v>91423</v>
      </c>
      <c r="K15" s="36">
        <v>95994</v>
      </c>
      <c r="L15" s="36">
        <v>100794</v>
      </c>
      <c r="M15" s="38">
        <v>105834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26895</v>
      </c>
      <c r="F16" s="44">
        <v>49529</v>
      </c>
      <c r="G16" s="44">
        <v>36823</v>
      </c>
      <c r="H16" s="45">
        <v>43213</v>
      </c>
      <c r="I16" s="44">
        <v>38077</v>
      </c>
      <c r="J16" s="46">
        <v>38077</v>
      </c>
      <c r="K16" s="44">
        <v>44556</v>
      </c>
      <c r="L16" s="44">
        <v>47351</v>
      </c>
      <c r="M16" s="46">
        <v>50316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133</v>
      </c>
      <c r="F19" s="59">
        <v>151</v>
      </c>
      <c r="G19" s="59">
        <v>169</v>
      </c>
      <c r="H19" s="60">
        <v>180</v>
      </c>
      <c r="I19" s="59">
        <v>180</v>
      </c>
      <c r="J19" s="61">
        <v>180</v>
      </c>
      <c r="K19" s="59">
        <v>185</v>
      </c>
      <c r="L19" s="59">
        <v>190</v>
      </c>
      <c r="M19" s="59">
        <v>195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340</v>
      </c>
      <c r="F31" s="93">
        <f t="shared" ref="F31:M31" si="4">SUM(F32:F34)</f>
        <v>266</v>
      </c>
      <c r="G31" s="93">
        <f t="shared" si="4"/>
        <v>297</v>
      </c>
      <c r="H31" s="94">
        <f t="shared" si="4"/>
        <v>263</v>
      </c>
      <c r="I31" s="93">
        <f t="shared" si="4"/>
        <v>263</v>
      </c>
      <c r="J31" s="95">
        <f t="shared" si="4"/>
        <v>263</v>
      </c>
      <c r="K31" s="93">
        <f t="shared" si="4"/>
        <v>278</v>
      </c>
      <c r="L31" s="93">
        <f t="shared" si="4"/>
        <v>293</v>
      </c>
      <c r="M31" s="93">
        <f t="shared" si="4"/>
        <v>309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340</v>
      </c>
      <c r="F32" s="36">
        <v>266</v>
      </c>
      <c r="G32" s="36">
        <v>297</v>
      </c>
      <c r="H32" s="37">
        <v>263</v>
      </c>
      <c r="I32" s="36">
        <v>263</v>
      </c>
      <c r="J32" s="38">
        <v>263</v>
      </c>
      <c r="K32" s="36">
        <v>278</v>
      </c>
      <c r="L32" s="36">
        <v>293</v>
      </c>
      <c r="M32" s="36">
        <v>309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6495</v>
      </c>
      <c r="F36" s="27">
        <f t="shared" ref="F36:M36" si="5">SUM(F37:F38)</f>
        <v>4460</v>
      </c>
      <c r="G36" s="27">
        <f t="shared" si="5"/>
        <v>1459</v>
      </c>
      <c r="H36" s="28">
        <f t="shared" si="5"/>
        <v>1200</v>
      </c>
      <c r="I36" s="27">
        <f t="shared" si="5"/>
        <v>500</v>
      </c>
      <c r="J36" s="29">
        <f t="shared" si="5"/>
        <v>500</v>
      </c>
      <c r="K36" s="27">
        <f t="shared" si="5"/>
        <v>1267</v>
      </c>
      <c r="L36" s="27">
        <f t="shared" si="5"/>
        <v>1336</v>
      </c>
      <c r="M36" s="27">
        <f t="shared" si="5"/>
        <v>1408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6495</v>
      </c>
      <c r="F38" s="51">
        <v>4460</v>
      </c>
      <c r="G38" s="51">
        <v>1459</v>
      </c>
      <c r="H38" s="52">
        <v>1200</v>
      </c>
      <c r="I38" s="51">
        <v>500</v>
      </c>
      <c r="J38" s="53">
        <v>500</v>
      </c>
      <c r="K38" s="51">
        <v>1267</v>
      </c>
      <c r="L38" s="51">
        <v>1336</v>
      </c>
      <c r="M38" s="51">
        <v>1408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61422</v>
      </c>
      <c r="F39" s="27">
        <v>26232</v>
      </c>
      <c r="G39" s="27">
        <v>41318</v>
      </c>
      <c r="H39" s="28">
        <v>14837</v>
      </c>
      <c r="I39" s="27">
        <v>19538</v>
      </c>
      <c r="J39" s="29">
        <v>19538</v>
      </c>
      <c r="K39" s="27">
        <v>16100</v>
      </c>
      <c r="L39" s="27">
        <v>16969</v>
      </c>
      <c r="M39" s="27">
        <v>17885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187952</v>
      </c>
      <c r="F40" s="103">
        <f t="shared" ref="F40:M40" si="6">F4+F9+F21+F29+F31+F36+F39</f>
        <v>177714</v>
      </c>
      <c r="G40" s="103">
        <f t="shared" si="6"/>
        <v>174567</v>
      </c>
      <c r="H40" s="104">
        <f t="shared" si="6"/>
        <v>149616</v>
      </c>
      <c r="I40" s="103">
        <f t="shared" si="6"/>
        <v>149981</v>
      </c>
      <c r="J40" s="105">
        <f t="shared" si="6"/>
        <v>149981</v>
      </c>
      <c r="K40" s="103">
        <f t="shared" si="6"/>
        <v>158380</v>
      </c>
      <c r="L40" s="103">
        <f t="shared" si="6"/>
        <v>166933</v>
      </c>
      <c r="M40" s="103">
        <f t="shared" si="6"/>
        <v>175947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5474532</v>
      </c>
      <c r="F4" s="27">
        <f t="shared" ref="F4:M4" si="0">F5+F8+F47</f>
        <v>6105021</v>
      </c>
      <c r="G4" s="27">
        <f t="shared" si="0"/>
        <v>6723756</v>
      </c>
      <c r="H4" s="28">
        <f t="shared" si="0"/>
        <v>7142447</v>
      </c>
      <c r="I4" s="27">
        <f t="shared" si="0"/>
        <v>7166875</v>
      </c>
      <c r="J4" s="29">
        <f t="shared" si="0"/>
        <v>7120292</v>
      </c>
      <c r="K4" s="27">
        <f t="shared" si="0"/>
        <v>7544440</v>
      </c>
      <c r="L4" s="27">
        <f t="shared" si="0"/>
        <v>7961729</v>
      </c>
      <c r="M4" s="27">
        <f t="shared" si="0"/>
        <v>8409174.1960000005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3772860</v>
      </c>
      <c r="F5" s="59">
        <f t="shared" ref="F5:M5" si="1">SUM(F6:F7)</f>
        <v>4372333</v>
      </c>
      <c r="G5" s="59">
        <f t="shared" si="1"/>
        <v>4944006</v>
      </c>
      <c r="H5" s="60">
        <f t="shared" si="1"/>
        <v>5197263</v>
      </c>
      <c r="I5" s="59">
        <f t="shared" si="1"/>
        <v>5125999</v>
      </c>
      <c r="J5" s="61">
        <f t="shared" si="1"/>
        <v>5178953</v>
      </c>
      <c r="K5" s="59">
        <f t="shared" si="1"/>
        <v>5762466</v>
      </c>
      <c r="L5" s="59">
        <f t="shared" si="1"/>
        <v>5999811</v>
      </c>
      <c r="M5" s="59">
        <f t="shared" si="1"/>
        <v>6159529.2750000004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3250700</v>
      </c>
      <c r="F6" s="36">
        <v>3743925</v>
      </c>
      <c r="G6" s="36">
        <v>4248392</v>
      </c>
      <c r="H6" s="37">
        <v>4443280</v>
      </c>
      <c r="I6" s="36">
        <v>4389968</v>
      </c>
      <c r="J6" s="38">
        <v>4437914</v>
      </c>
      <c r="K6" s="36">
        <v>4963724</v>
      </c>
      <c r="L6" s="36">
        <v>5218170</v>
      </c>
      <c r="M6" s="36">
        <v>5314781.9940000009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522160</v>
      </c>
      <c r="F7" s="51">
        <v>628408</v>
      </c>
      <c r="G7" s="51">
        <v>695614</v>
      </c>
      <c r="H7" s="52">
        <v>753983</v>
      </c>
      <c r="I7" s="51">
        <v>736031</v>
      </c>
      <c r="J7" s="53">
        <v>741039</v>
      </c>
      <c r="K7" s="51">
        <v>798742</v>
      </c>
      <c r="L7" s="51">
        <v>781641</v>
      </c>
      <c r="M7" s="51">
        <v>844747.28099999996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1698993</v>
      </c>
      <c r="F8" s="59">
        <f t="shared" ref="F8:M8" si="2">SUM(F9:F46)</f>
        <v>1732350</v>
      </c>
      <c r="G8" s="59">
        <f t="shared" si="2"/>
        <v>1778026</v>
      </c>
      <c r="H8" s="60">
        <f t="shared" si="2"/>
        <v>1944472</v>
      </c>
      <c r="I8" s="59">
        <f t="shared" si="2"/>
        <v>2040211</v>
      </c>
      <c r="J8" s="61">
        <f t="shared" si="2"/>
        <v>1940243</v>
      </c>
      <c r="K8" s="59">
        <f t="shared" si="2"/>
        <v>1781356</v>
      </c>
      <c r="L8" s="59">
        <f t="shared" si="2"/>
        <v>1961673</v>
      </c>
      <c r="M8" s="59">
        <f t="shared" si="2"/>
        <v>2249386.3280000007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936</v>
      </c>
      <c r="F9" s="36">
        <v>4739</v>
      </c>
      <c r="G9" s="36">
        <v>868</v>
      </c>
      <c r="H9" s="37">
        <v>2493</v>
      </c>
      <c r="I9" s="36">
        <v>2826</v>
      </c>
      <c r="J9" s="38">
        <v>937</v>
      </c>
      <c r="K9" s="36">
        <v>523</v>
      </c>
      <c r="L9" s="36">
        <v>672</v>
      </c>
      <c r="M9" s="36">
        <v>693.17799999999977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8396</v>
      </c>
      <c r="F10" s="44">
        <v>18789</v>
      </c>
      <c r="G10" s="44">
        <v>10342</v>
      </c>
      <c r="H10" s="45">
        <v>10821</v>
      </c>
      <c r="I10" s="44">
        <v>9056</v>
      </c>
      <c r="J10" s="46">
        <v>5917</v>
      </c>
      <c r="K10" s="44">
        <v>5419</v>
      </c>
      <c r="L10" s="44">
        <v>5539</v>
      </c>
      <c r="M10" s="44">
        <v>5395.5759999999991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21285</v>
      </c>
      <c r="F11" s="44">
        <v>16657</v>
      </c>
      <c r="G11" s="44">
        <v>12149</v>
      </c>
      <c r="H11" s="45">
        <v>26244</v>
      </c>
      <c r="I11" s="44">
        <v>18843</v>
      </c>
      <c r="J11" s="46">
        <v>13443</v>
      </c>
      <c r="K11" s="44">
        <v>14416</v>
      </c>
      <c r="L11" s="44">
        <v>26876</v>
      </c>
      <c r="M11" s="44">
        <v>21808.614999999998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10815</v>
      </c>
      <c r="F12" s="44">
        <v>16207</v>
      </c>
      <c r="G12" s="44">
        <v>13455</v>
      </c>
      <c r="H12" s="45">
        <v>10456</v>
      </c>
      <c r="I12" s="44">
        <v>11641</v>
      </c>
      <c r="J12" s="46">
        <v>11575</v>
      </c>
      <c r="K12" s="44">
        <v>16981</v>
      </c>
      <c r="L12" s="44">
        <v>15489</v>
      </c>
      <c r="M12" s="44">
        <v>17192.351000000002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92</v>
      </c>
      <c r="G13" s="44">
        <v>2515</v>
      </c>
      <c r="H13" s="45">
        <v>109</v>
      </c>
      <c r="I13" s="44">
        <v>56</v>
      </c>
      <c r="J13" s="46">
        <v>0</v>
      </c>
      <c r="K13" s="44">
        <v>0</v>
      </c>
      <c r="L13" s="44">
        <v>0</v>
      </c>
      <c r="M13" s="44">
        <v>1.2469999999999883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5618</v>
      </c>
      <c r="F14" s="44">
        <v>10034</v>
      </c>
      <c r="G14" s="44">
        <v>6924</v>
      </c>
      <c r="H14" s="45">
        <v>8781</v>
      </c>
      <c r="I14" s="44">
        <v>11147</v>
      </c>
      <c r="J14" s="46">
        <v>8615</v>
      </c>
      <c r="K14" s="44">
        <v>6088</v>
      </c>
      <c r="L14" s="44">
        <v>5866</v>
      </c>
      <c r="M14" s="44">
        <v>5848.5709999999981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51261</v>
      </c>
      <c r="F15" s="44">
        <v>51788</v>
      </c>
      <c r="G15" s="44">
        <v>53131</v>
      </c>
      <c r="H15" s="45">
        <v>36612</v>
      </c>
      <c r="I15" s="44">
        <v>39121</v>
      </c>
      <c r="J15" s="46">
        <v>44051</v>
      </c>
      <c r="K15" s="44">
        <v>51836</v>
      </c>
      <c r="L15" s="44">
        <v>25585</v>
      </c>
      <c r="M15" s="44">
        <v>31595.811999999994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36308</v>
      </c>
      <c r="F16" s="44">
        <v>28197</v>
      </c>
      <c r="G16" s="44">
        <v>15650</v>
      </c>
      <c r="H16" s="45">
        <v>10457</v>
      </c>
      <c r="I16" s="44">
        <v>25325</v>
      </c>
      <c r="J16" s="46">
        <v>23892</v>
      </c>
      <c r="K16" s="44">
        <v>16426</v>
      </c>
      <c r="L16" s="44">
        <v>5751</v>
      </c>
      <c r="M16" s="44">
        <v>13862.688999999998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4313</v>
      </c>
      <c r="F17" s="44">
        <v>20458</v>
      </c>
      <c r="G17" s="44">
        <v>13881</v>
      </c>
      <c r="H17" s="45">
        <v>6983</v>
      </c>
      <c r="I17" s="44">
        <v>9230</v>
      </c>
      <c r="J17" s="46">
        <v>8852</v>
      </c>
      <c r="K17" s="44">
        <v>0</v>
      </c>
      <c r="L17" s="44">
        <v>269</v>
      </c>
      <c r="M17" s="44">
        <v>888.40699999999924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9974</v>
      </c>
      <c r="F18" s="44">
        <v>0</v>
      </c>
      <c r="G18" s="44">
        <v>0</v>
      </c>
      <c r="H18" s="45">
        <v>26</v>
      </c>
      <c r="I18" s="44">
        <v>10021</v>
      </c>
      <c r="J18" s="46">
        <v>7523</v>
      </c>
      <c r="K18" s="44">
        <v>0</v>
      </c>
      <c r="L18" s="44">
        <v>0</v>
      </c>
      <c r="M18" s="44">
        <v>16.847999999999999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212481</v>
      </c>
      <c r="F19" s="44">
        <v>184531</v>
      </c>
      <c r="G19" s="44">
        <v>173534</v>
      </c>
      <c r="H19" s="45">
        <v>249484</v>
      </c>
      <c r="I19" s="44">
        <v>302114</v>
      </c>
      <c r="J19" s="46">
        <v>246830</v>
      </c>
      <c r="K19" s="44">
        <v>261987</v>
      </c>
      <c r="L19" s="44">
        <v>308776</v>
      </c>
      <c r="M19" s="44">
        <v>364017.56899999996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504</v>
      </c>
      <c r="F21" s="44">
        <v>1778</v>
      </c>
      <c r="G21" s="44">
        <v>1905</v>
      </c>
      <c r="H21" s="45">
        <v>1344</v>
      </c>
      <c r="I21" s="44">
        <v>1619</v>
      </c>
      <c r="J21" s="46">
        <v>2343</v>
      </c>
      <c r="K21" s="44">
        <v>0</v>
      </c>
      <c r="L21" s="44">
        <v>0</v>
      </c>
      <c r="M21" s="44">
        <v>0.13400000000001455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138206</v>
      </c>
      <c r="F22" s="44">
        <v>115031</v>
      </c>
      <c r="G22" s="44">
        <v>89437</v>
      </c>
      <c r="H22" s="45">
        <v>100754</v>
      </c>
      <c r="I22" s="44">
        <v>119430</v>
      </c>
      <c r="J22" s="46">
        <v>93185</v>
      </c>
      <c r="K22" s="44">
        <v>70553</v>
      </c>
      <c r="L22" s="44">
        <v>77828</v>
      </c>
      <c r="M22" s="44">
        <v>87152.766999999993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111758</v>
      </c>
      <c r="F23" s="44">
        <v>117975</v>
      </c>
      <c r="G23" s="44">
        <v>97473</v>
      </c>
      <c r="H23" s="45">
        <v>109684</v>
      </c>
      <c r="I23" s="44">
        <v>106885</v>
      </c>
      <c r="J23" s="46">
        <v>100941</v>
      </c>
      <c r="K23" s="44">
        <v>71524</v>
      </c>
      <c r="L23" s="44">
        <v>74081</v>
      </c>
      <c r="M23" s="44">
        <v>92585.368999999992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303</v>
      </c>
      <c r="F24" s="44">
        <v>411</v>
      </c>
      <c r="G24" s="44">
        <v>223</v>
      </c>
      <c r="H24" s="45">
        <v>370</v>
      </c>
      <c r="I24" s="44">
        <v>176</v>
      </c>
      <c r="J24" s="46">
        <v>79</v>
      </c>
      <c r="K24" s="44">
        <v>0</v>
      </c>
      <c r="L24" s="44">
        <v>0</v>
      </c>
      <c r="M24" s="44">
        <v>-0.14600000000003632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73920</v>
      </c>
      <c r="F25" s="44">
        <v>47689</v>
      </c>
      <c r="G25" s="44">
        <v>44948</v>
      </c>
      <c r="H25" s="45">
        <v>13662</v>
      </c>
      <c r="I25" s="44">
        <v>39720</v>
      </c>
      <c r="J25" s="46">
        <v>98212</v>
      </c>
      <c r="K25" s="44">
        <v>49683</v>
      </c>
      <c r="L25" s="44">
        <v>62718</v>
      </c>
      <c r="M25" s="44">
        <v>58743.578000000009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1847</v>
      </c>
      <c r="J27" s="46">
        <v>565</v>
      </c>
      <c r="K27" s="44">
        <v>2332</v>
      </c>
      <c r="L27" s="44">
        <v>122</v>
      </c>
      <c r="M27" s="44">
        <v>938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34660</v>
      </c>
      <c r="F29" s="44">
        <v>27941</v>
      </c>
      <c r="G29" s="44">
        <v>22528</v>
      </c>
      <c r="H29" s="45">
        <v>43695</v>
      </c>
      <c r="I29" s="44">
        <v>35453</v>
      </c>
      <c r="J29" s="46">
        <v>31226</v>
      </c>
      <c r="K29" s="44">
        <v>30872</v>
      </c>
      <c r="L29" s="44">
        <v>36891</v>
      </c>
      <c r="M29" s="44">
        <v>41044.730000000003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12838</v>
      </c>
      <c r="F30" s="44">
        <v>12554</v>
      </c>
      <c r="G30" s="44">
        <v>16328</v>
      </c>
      <c r="H30" s="45">
        <v>19399</v>
      </c>
      <c r="I30" s="44">
        <v>26885</v>
      </c>
      <c r="J30" s="46">
        <v>24464</v>
      </c>
      <c r="K30" s="44">
        <v>23260</v>
      </c>
      <c r="L30" s="44">
        <v>19341</v>
      </c>
      <c r="M30" s="44">
        <v>25932.552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5016</v>
      </c>
      <c r="F32" s="44">
        <v>5247</v>
      </c>
      <c r="G32" s="44">
        <v>6903</v>
      </c>
      <c r="H32" s="45">
        <v>4969</v>
      </c>
      <c r="I32" s="44">
        <v>8920</v>
      </c>
      <c r="J32" s="46">
        <v>7120</v>
      </c>
      <c r="K32" s="44">
        <v>210</v>
      </c>
      <c r="L32" s="44">
        <v>1226</v>
      </c>
      <c r="M32" s="44">
        <v>4128.7039999999997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229355</v>
      </c>
      <c r="F33" s="44">
        <v>279295</v>
      </c>
      <c r="G33" s="44">
        <v>293320</v>
      </c>
      <c r="H33" s="45">
        <v>346345</v>
      </c>
      <c r="I33" s="44">
        <v>334718</v>
      </c>
      <c r="J33" s="46">
        <v>308283</v>
      </c>
      <c r="K33" s="44">
        <v>300009</v>
      </c>
      <c r="L33" s="44">
        <v>354390</v>
      </c>
      <c r="M33" s="44">
        <v>438311.61499999999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451051</v>
      </c>
      <c r="F34" s="44">
        <v>436832</v>
      </c>
      <c r="G34" s="44">
        <v>472427</v>
      </c>
      <c r="H34" s="45">
        <v>545750</v>
      </c>
      <c r="I34" s="44">
        <v>551576</v>
      </c>
      <c r="J34" s="46">
        <v>570727</v>
      </c>
      <c r="K34" s="44">
        <v>627156</v>
      </c>
      <c r="L34" s="44">
        <v>694449</v>
      </c>
      <c r="M34" s="44">
        <v>715474.93700000015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12238</v>
      </c>
      <c r="H36" s="45">
        <v>0</v>
      </c>
      <c r="I36" s="44">
        <v>3035</v>
      </c>
      <c r="J36" s="46">
        <v>2307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69521</v>
      </c>
      <c r="F37" s="44">
        <v>74058</v>
      </c>
      <c r="G37" s="44">
        <v>75550</v>
      </c>
      <c r="H37" s="45">
        <v>106081</v>
      </c>
      <c r="I37" s="44">
        <v>108004</v>
      </c>
      <c r="J37" s="46">
        <v>97026</v>
      </c>
      <c r="K37" s="44">
        <v>65131</v>
      </c>
      <c r="L37" s="44">
        <v>61432</v>
      </c>
      <c r="M37" s="44">
        <v>76811.520999999993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23026</v>
      </c>
      <c r="F38" s="44">
        <v>28402</v>
      </c>
      <c r="G38" s="44">
        <v>24450</v>
      </c>
      <c r="H38" s="45">
        <v>29748</v>
      </c>
      <c r="I38" s="44">
        <v>38384</v>
      </c>
      <c r="J38" s="46">
        <v>28739</v>
      </c>
      <c r="K38" s="44">
        <v>7965</v>
      </c>
      <c r="L38" s="44">
        <v>12419</v>
      </c>
      <c r="M38" s="44">
        <v>14892.145999999999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68559</v>
      </c>
      <c r="F39" s="44">
        <v>52531</v>
      </c>
      <c r="G39" s="44">
        <v>91545</v>
      </c>
      <c r="H39" s="45">
        <v>82812</v>
      </c>
      <c r="I39" s="44">
        <v>78200</v>
      </c>
      <c r="J39" s="46">
        <v>86941</v>
      </c>
      <c r="K39" s="44">
        <v>75129</v>
      </c>
      <c r="L39" s="44">
        <v>81402</v>
      </c>
      <c r="M39" s="44">
        <v>129459.052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50170</v>
      </c>
      <c r="F40" s="44">
        <v>48120</v>
      </c>
      <c r="G40" s="44">
        <v>49025</v>
      </c>
      <c r="H40" s="45">
        <v>58123</v>
      </c>
      <c r="I40" s="44">
        <v>43873</v>
      </c>
      <c r="J40" s="46">
        <v>36345</v>
      </c>
      <c r="K40" s="44">
        <v>27074</v>
      </c>
      <c r="L40" s="44">
        <v>17745</v>
      </c>
      <c r="M40" s="44">
        <v>24970.905000000002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1150</v>
      </c>
      <c r="I41" s="44">
        <v>2603</v>
      </c>
      <c r="J41" s="46">
        <v>2816</v>
      </c>
      <c r="K41" s="44">
        <v>0</v>
      </c>
      <c r="L41" s="44">
        <v>330</v>
      </c>
      <c r="M41" s="44">
        <v>457.05499999999995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34974</v>
      </c>
      <c r="F42" s="44">
        <v>81443</v>
      </c>
      <c r="G42" s="44">
        <v>124784</v>
      </c>
      <c r="H42" s="45">
        <v>62443</v>
      </c>
      <c r="I42" s="44">
        <v>47428</v>
      </c>
      <c r="J42" s="46">
        <v>40258</v>
      </c>
      <c r="K42" s="44">
        <v>34751</v>
      </c>
      <c r="L42" s="44">
        <v>46489</v>
      </c>
      <c r="M42" s="44">
        <v>47449.537999999993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18477</v>
      </c>
      <c r="F43" s="44">
        <v>23083</v>
      </c>
      <c r="G43" s="44">
        <v>20636</v>
      </c>
      <c r="H43" s="45">
        <v>32062</v>
      </c>
      <c r="I43" s="44">
        <v>26855</v>
      </c>
      <c r="J43" s="46">
        <v>19616</v>
      </c>
      <c r="K43" s="44">
        <v>10113</v>
      </c>
      <c r="L43" s="44">
        <v>13683</v>
      </c>
      <c r="M43" s="44">
        <v>13675.987000000001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12832</v>
      </c>
      <c r="F44" s="44">
        <v>21261</v>
      </c>
      <c r="G44" s="44">
        <v>26573</v>
      </c>
      <c r="H44" s="45">
        <v>14855</v>
      </c>
      <c r="I44" s="44">
        <v>18088</v>
      </c>
      <c r="J44" s="46">
        <v>11716</v>
      </c>
      <c r="K44" s="44">
        <v>8885</v>
      </c>
      <c r="L44" s="44">
        <v>9255</v>
      </c>
      <c r="M44" s="44">
        <v>12391.375999999998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2436</v>
      </c>
      <c r="F45" s="44">
        <v>7207</v>
      </c>
      <c r="G45" s="44">
        <v>4923</v>
      </c>
      <c r="H45" s="45">
        <v>8410</v>
      </c>
      <c r="I45" s="44">
        <v>6886</v>
      </c>
      <c r="J45" s="46">
        <v>5550</v>
      </c>
      <c r="K45" s="44">
        <v>3033</v>
      </c>
      <c r="L45" s="44">
        <v>3049</v>
      </c>
      <c r="M45" s="44">
        <v>3645.645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361</v>
      </c>
      <c r="H46" s="52">
        <v>350</v>
      </c>
      <c r="I46" s="51">
        <v>246</v>
      </c>
      <c r="J46" s="53">
        <v>149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2679</v>
      </c>
      <c r="F47" s="59">
        <f t="shared" ref="F47:M47" si="3">SUM(F48:F49)</f>
        <v>338</v>
      </c>
      <c r="G47" s="59">
        <f t="shared" si="3"/>
        <v>1724</v>
      </c>
      <c r="H47" s="60">
        <f t="shared" si="3"/>
        <v>712</v>
      </c>
      <c r="I47" s="59">
        <f t="shared" si="3"/>
        <v>665</v>
      </c>
      <c r="J47" s="61">
        <f t="shared" si="3"/>
        <v>1096</v>
      </c>
      <c r="K47" s="59">
        <f t="shared" si="3"/>
        <v>618</v>
      </c>
      <c r="L47" s="59">
        <f t="shared" si="3"/>
        <v>245</v>
      </c>
      <c r="M47" s="59">
        <f t="shared" si="3"/>
        <v>258.59300000000002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2679</v>
      </c>
      <c r="F48" s="36">
        <v>338</v>
      </c>
      <c r="G48" s="36">
        <v>1724</v>
      </c>
      <c r="H48" s="37">
        <v>712</v>
      </c>
      <c r="I48" s="36">
        <v>665</v>
      </c>
      <c r="J48" s="38">
        <v>1096</v>
      </c>
      <c r="K48" s="36">
        <v>618</v>
      </c>
      <c r="L48" s="36">
        <v>245</v>
      </c>
      <c r="M48" s="36">
        <v>258.59300000000002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93066</v>
      </c>
      <c r="F51" s="27">
        <f t="shared" ref="F51:M51" si="4">F52+F59+F62+F63+F64+F72+F73</f>
        <v>128450</v>
      </c>
      <c r="G51" s="27">
        <f t="shared" si="4"/>
        <v>150021</v>
      </c>
      <c r="H51" s="28">
        <f t="shared" si="4"/>
        <v>112329</v>
      </c>
      <c r="I51" s="27">
        <f t="shared" si="4"/>
        <v>127221</v>
      </c>
      <c r="J51" s="29">
        <f t="shared" si="4"/>
        <v>148224</v>
      </c>
      <c r="K51" s="27">
        <f t="shared" si="4"/>
        <v>42062</v>
      </c>
      <c r="L51" s="27">
        <f t="shared" si="4"/>
        <v>81302</v>
      </c>
      <c r="M51" s="27">
        <f t="shared" si="4"/>
        <v>84782.016999999993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5000</v>
      </c>
      <c r="F52" s="36">
        <f t="shared" ref="F52:M52" si="5">F53+F56</f>
        <v>35672</v>
      </c>
      <c r="G52" s="36">
        <f t="shared" si="5"/>
        <v>1843</v>
      </c>
      <c r="H52" s="37">
        <f t="shared" si="5"/>
        <v>0</v>
      </c>
      <c r="I52" s="36">
        <f t="shared" si="5"/>
        <v>3504</v>
      </c>
      <c r="J52" s="38">
        <f t="shared" si="5"/>
        <v>3503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5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5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5000</v>
      </c>
      <c r="F56" s="59">
        <f t="shared" ref="F56:M56" si="7">SUM(F57:F58)</f>
        <v>35667</v>
      </c>
      <c r="G56" s="59">
        <f t="shared" si="7"/>
        <v>1843</v>
      </c>
      <c r="H56" s="60">
        <f t="shared" si="7"/>
        <v>0</v>
      </c>
      <c r="I56" s="59">
        <f t="shared" si="7"/>
        <v>3504</v>
      </c>
      <c r="J56" s="61">
        <f t="shared" si="7"/>
        <v>3503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1667</v>
      </c>
      <c r="G57" s="36">
        <v>1681</v>
      </c>
      <c r="H57" s="37">
        <v>0</v>
      </c>
      <c r="I57" s="36">
        <v>4</v>
      </c>
      <c r="J57" s="38">
        <v>3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5000</v>
      </c>
      <c r="F58" s="51">
        <v>34000</v>
      </c>
      <c r="G58" s="51">
        <v>162</v>
      </c>
      <c r="H58" s="52">
        <v>0</v>
      </c>
      <c r="I58" s="51">
        <v>3500</v>
      </c>
      <c r="J58" s="53">
        <v>3500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2000</v>
      </c>
      <c r="F59" s="59">
        <f t="shared" ref="F59:M59" si="8">SUM(F60:F61)</f>
        <v>2000</v>
      </c>
      <c r="G59" s="59">
        <f t="shared" si="8"/>
        <v>0</v>
      </c>
      <c r="H59" s="60">
        <f t="shared" si="8"/>
        <v>2000</v>
      </c>
      <c r="I59" s="59">
        <f t="shared" si="8"/>
        <v>2000</v>
      </c>
      <c r="J59" s="61">
        <f t="shared" si="8"/>
        <v>0</v>
      </c>
      <c r="K59" s="59">
        <f t="shared" si="8"/>
        <v>2000</v>
      </c>
      <c r="L59" s="59">
        <f t="shared" si="8"/>
        <v>2000</v>
      </c>
      <c r="M59" s="59">
        <f t="shared" si="8"/>
        <v>2106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2000</v>
      </c>
      <c r="F61" s="51">
        <v>2000</v>
      </c>
      <c r="G61" s="51">
        <v>0</v>
      </c>
      <c r="H61" s="52">
        <v>2000</v>
      </c>
      <c r="I61" s="51">
        <v>2000</v>
      </c>
      <c r="J61" s="53">
        <v>0</v>
      </c>
      <c r="K61" s="51">
        <v>2000</v>
      </c>
      <c r="L61" s="51">
        <v>2000</v>
      </c>
      <c r="M61" s="51">
        <v>2106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1747</v>
      </c>
      <c r="F64" s="51">
        <f t="shared" ref="F64:M64" si="9">F65+F68</f>
        <v>4974</v>
      </c>
      <c r="G64" s="51">
        <f t="shared" si="9"/>
        <v>3728</v>
      </c>
      <c r="H64" s="52">
        <f t="shared" si="9"/>
        <v>0</v>
      </c>
      <c r="I64" s="51">
        <f t="shared" si="9"/>
        <v>999</v>
      </c>
      <c r="J64" s="53">
        <f t="shared" si="9"/>
        <v>999</v>
      </c>
      <c r="K64" s="51">
        <f t="shared" si="9"/>
        <v>30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1747</v>
      </c>
      <c r="F65" s="59">
        <f t="shared" ref="F65:M65" si="10">SUM(F66:F67)</f>
        <v>4</v>
      </c>
      <c r="G65" s="59">
        <f t="shared" si="10"/>
        <v>5</v>
      </c>
      <c r="H65" s="60">
        <f t="shared" si="10"/>
        <v>0</v>
      </c>
      <c r="I65" s="59">
        <f t="shared" si="10"/>
        <v>22</v>
      </c>
      <c r="J65" s="61">
        <f t="shared" si="10"/>
        <v>22</v>
      </c>
      <c r="K65" s="59">
        <f t="shared" si="10"/>
        <v>30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1747</v>
      </c>
      <c r="F66" s="36">
        <v>4</v>
      </c>
      <c r="G66" s="36">
        <v>0</v>
      </c>
      <c r="H66" s="37">
        <v>0</v>
      </c>
      <c r="I66" s="36">
        <v>0</v>
      </c>
      <c r="J66" s="38">
        <v>0</v>
      </c>
      <c r="K66" s="36">
        <v>30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5</v>
      </c>
      <c r="H67" s="52">
        <v>0</v>
      </c>
      <c r="I67" s="51">
        <v>22</v>
      </c>
      <c r="J67" s="53">
        <v>22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4970</v>
      </c>
      <c r="G68" s="44">
        <f t="shared" si="11"/>
        <v>3723</v>
      </c>
      <c r="H68" s="45">
        <f t="shared" si="11"/>
        <v>0</v>
      </c>
      <c r="I68" s="44">
        <f t="shared" si="11"/>
        <v>977</v>
      </c>
      <c r="J68" s="46">
        <f t="shared" si="11"/>
        <v>977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4970</v>
      </c>
      <c r="G70" s="51">
        <v>3723</v>
      </c>
      <c r="H70" s="52">
        <v>0</v>
      </c>
      <c r="I70" s="51">
        <v>977</v>
      </c>
      <c r="J70" s="53">
        <v>977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50087</v>
      </c>
      <c r="F72" s="44">
        <v>53243</v>
      </c>
      <c r="G72" s="44">
        <v>70001</v>
      </c>
      <c r="H72" s="45">
        <v>72320</v>
      </c>
      <c r="I72" s="44">
        <v>51316</v>
      </c>
      <c r="J72" s="46">
        <v>72320</v>
      </c>
      <c r="K72" s="44">
        <v>9100</v>
      </c>
      <c r="L72" s="44">
        <v>13702</v>
      </c>
      <c r="M72" s="44">
        <v>13829.810999999998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34232</v>
      </c>
      <c r="F73" s="44">
        <f t="shared" ref="F73:M73" si="12">SUM(F74:F75)</f>
        <v>32561</v>
      </c>
      <c r="G73" s="44">
        <f t="shared" si="12"/>
        <v>74449</v>
      </c>
      <c r="H73" s="45">
        <f t="shared" si="12"/>
        <v>38009</v>
      </c>
      <c r="I73" s="44">
        <f t="shared" si="12"/>
        <v>69402</v>
      </c>
      <c r="J73" s="46">
        <f t="shared" si="12"/>
        <v>71402</v>
      </c>
      <c r="K73" s="44">
        <f t="shared" si="12"/>
        <v>30932</v>
      </c>
      <c r="L73" s="44">
        <f t="shared" si="12"/>
        <v>65600</v>
      </c>
      <c r="M73" s="44">
        <f t="shared" si="12"/>
        <v>68846.205999999991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13339</v>
      </c>
      <c r="F74" s="36">
        <v>10002</v>
      </c>
      <c r="G74" s="36">
        <v>22408</v>
      </c>
      <c r="H74" s="37">
        <v>12719</v>
      </c>
      <c r="I74" s="36">
        <v>12719</v>
      </c>
      <c r="J74" s="38">
        <v>21977</v>
      </c>
      <c r="K74" s="36">
        <v>18773</v>
      </c>
      <c r="L74" s="36">
        <v>17349</v>
      </c>
      <c r="M74" s="36">
        <v>14902.070999999998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20893</v>
      </c>
      <c r="F75" s="51">
        <v>22559</v>
      </c>
      <c r="G75" s="51">
        <v>52041</v>
      </c>
      <c r="H75" s="52">
        <v>25290</v>
      </c>
      <c r="I75" s="51">
        <v>56683</v>
      </c>
      <c r="J75" s="53">
        <v>49425</v>
      </c>
      <c r="K75" s="51">
        <v>12159</v>
      </c>
      <c r="L75" s="51">
        <v>48251</v>
      </c>
      <c r="M75" s="51">
        <v>53944.134999999995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432197</v>
      </c>
      <c r="F77" s="27">
        <f t="shared" ref="F77:M77" si="13">F78+F81+F84+F85+F86+F87+F88</f>
        <v>545946</v>
      </c>
      <c r="G77" s="27">
        <f t="shared" si="13"/>
        <v>732919</v>
      </c>
      <c r="H77" s="28">
        <f t="shared" si="13"/>
        <v>640002</v>
      </c>
      <c r="I77" s="27">
        <f t="shared" si="13"/>
        <v>698232</v>
      </c>
      <c r="J77" s="29">
        <f t="shared" si="13"/>
        <v>668294</v>
      </c>
      <c r="K77" s="27">
        <f t="shared" si="13"/>
        <v>568840</v>
      </c>
      <c r="L77" s="27">
        <f t="shared" si="13"/>
        <v>691740</v>
      </c>
      <c r="M77" s="27">
        <f t="shared" si="13"/>
        <v>161729.81299999999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237655</v>
      </c>
      <c r="F78" s="59">
        <f t="shared" ref="F78:M78" si="14">SUM(F79:F80)</f>
        <v>403525</v>
      </c>
      <c r="G78" s="59">
        <f t="shared" si="14"/>
        <v>613390</v>
      </c>
      <c r="H78" s="60">
        <f t="shared" si="14"/>
        <v>410183</v>
      </c>
      <c r="I78" s="59">
        <f t="shared" si="14"/>
        <v>497508</v>
      </c>
      <c r="J78" s="61">
        <f t="shared" si="14"/>
        <v>427547</v>
      </c>
      <c r="K78" s="59">
        <f t="shared" si="14"/>
        <v>449358</v>
      </c>
      <c r="L78" s="59">
        <f t="shared" si="14"/>
        <v>573933</v>
      </c>
      <c r="M78" s="59">
        <f t="shared" si="14"/>
        <v>38350.091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237169</v>
      </c>
      <c r="F79" s="36">
        <v>402539</v>
      </c>
      <c r="G79" s="36">
        <v>552964</v>
      </c>
      <c r="H79" s="37">
        <v>410183</v>
      </c>
      <c r="I79" s="36">
        <v>497403</v>
      </c>
      <c r="J79" s="38">
        <v>427290</v>
      </c>
      <c r="K79" s="36">
        <v>426481</v>
      </c>
      <c r="L79" s="36">
        <v>559433</v>
      </c>
      <c r="M79" s="36">
        <v>24250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486</v>
      </c>
      <c r="F80" s="51">
        <v>986</v>
      </c>
      <c r="G80" s="51">
        <v>60426</v>
      </c>
      <c r="H80" s="52">
        <v>0</v>
      </c>
      <c r="I80" s="51">
        <v>105</v>
      </c>
      <c r="J80" s="53">
        <v>257</v>
      </c>
      <c r="K80" s="51">
        <v>22877</v>
      </c>
      <c r="L80" s="51">
        <v>14500</v>
      </c>
      <c r="M80" s="51">
        <v>14100.091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194542</v>
      </c>
      <c r="F81" s="44">
        <f t="shared" ref="F81:M81" si="15">SUM(F82:F83)</f>
        <v>142421</v>
      </c>
      <c r="G81" s="44">
        <f t="shared" si="15"/>
        <v>119529</v>
      </c>
      <c r="H81" s="45">
        <f t="shared" si="15"/>
        <v>229819</v>
      </c>
      <c r="I81" s="44">
        <f t="shared" si="15"/>
        <v>200724</v>
      </c>
      <c r="J81" s="46">
        <f t="shared" si="15"/>
        <v>240747</v>
      </c>
      <c r="K81" s="44">
        <f t="shared" si="15"/>
        <v>119482</v>
      </c>
      <c r="L81" s="44">
        <f t="shared" si="15"/>
        <v>117807</v>
      </c>
      <c r="M81" s="44">
        <f t="shared" si="15"/>
        <v>123379.72199999999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-472</v>
      </c>
      <c r="F82" s="36">
        <v>-10</v>
      </c>
      <c r="G82" s="36">
        <v>0</v>
      </c>
      <c r="H82" s="37">
        <v>22344</v>
      </c>
      <c r="I82" s="36">
        <v>8980</v>
      </c>
      <c r="J82" s="38">
        <v>9968</v>
      </c>
      <c r="K82" s="36">
        <v>0</v>
      </c>
      <c r="L82" s="36">
        <v>2619</v>
      </c>
      <c r="M82" s="36">
        <v>4786.5559999999996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195014</v>
      </c>
      <c r="F83" s="51">
        <v>142431</v>
      </c>
      <c r="G83" s="51">
        <v>119529</v>
      </c>
      <c r="H83" s="52">
        <v>207475</v>
      </c>
      <c r="I83" s="51">
        <v>191744</v>
      </c>
      <c r="J83" s="53">
        <v>230779</v>
      </c>
      <c r="K83" s="51">
        <v>119482</v>
      </c>
      <c r="L83" s="51">
        <v>115188</v>
      </c>
      <c r="M83" s="51">
        <v>118593.166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19384</v>
      </c>
      <c r="F90" s="27">
        <v>31822</v>
      </c>
      <c r="G90" s="27">
        <v>5024</v>
      </c>
      <c r="H90" s="28">
        <v>0</v>
      </c>
      <c r="I90" s="27">
        <v>0</v>
      </c>
      <c r="J90" s="29">
        <v>1391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6019179</v>
      </c>
      <c r="F92" s="103">
        <f t="shared" ref="F92:M92" si="16">F4+F51+F77+F90</f>
        <v>6811239</v>
      </c>
      <c r="G92" s="103">
        <f t="shared" si="16"/>
        <v>7611720</v>
      </c>
      <c r="H92" s="104">
        <f t="shared" si="16"/>
        <v>7894778</v>
      </c>
      <c r="I92" s="103">
        <f t="shared" si="16"/>
        <v>7992328</v>
      </c>
      <c r="J92" s="105">
        <f t="shared" si="16"/>
        <v>7938201</v>
      </c>
      <c r="K92" s="103">
        <f t="shared" si="16"/>
        <v>8155342</v>
      </c>
      <c r="L92" s="103">
        <f t="shared" si="16"/>
        <v>8734771</v>
      </c>
      <c r="M92" s="103">
        <f t="shared" si="16"/>
        <v>8655686.0259999987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194353</v>
      </c>
      <c r="F4" s="27">
        <f t="shared" ref="F4:M4" si="0">F5+F8+F47</f>
        <v>262102</v>
      </c>
      <c r="G4" s="27">
        <f t="shared" si="0"/>
        <v>239057</v>
      </c>
      <c r="H4" s="28">
        <f t="shared" si="0"/>
        <v>263708</v>
      </c>
      <c r="I4" s="27">
        <f t="shared" si="0"/>
        <v>258644</v>
      </c>
      <c r="J4" s="29">
        <f t="shared" si="0"/>
        <v>251244</v>
      </c>
      <c r="K4" s="27">
        <f t="shared" si="0"/>
        <v>235301</v>
      </c>
      <c r="L4" s="27">
        <f t="shared" si="0"/>
        <v>259387</v>
      </c>
      <c r="M4" s="27">
        <f t="shared" si="0"/>
        <v>282429.26400000002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144744</v>
      </c>
      <c r="F5" s="59">
        <f t="shared" ref="F5:M5" si="1">SUM(F6:F7)</f>
        <v>163581</v>
      </c>
      <c r="G5" s="59">
        <f t="shared" si="1"/>
        <v>178886</v>
      </c>
      <c r="H5" s="60">
        <f t="shared" si="1"/>
        <v>205908</v>
      </c>
      <c r="I5" s="59">
        <f t="shared" si="1"/>
        <v>189047</v>
      </c>
      <c r="J5" s="61">
        <f t="shared" si="1"/>
        <v>180505</v>
      </c>
      <c r="K5" s="59">
        <f t="shared" si="1"/>
        <v>187909</v>
      </c>
      <c r="L5" s="59">
        <f t="shared" si="1"/>
        <v>221705</v>
      </c>
      <c r="M5" s="59">
        <f t="shared" si="1"/>
        <v>237838.967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125305</v>
      </c>
      <c r="F6" s="36">
        <v>140669</v>
      </c>
      <c r="G6" s="36">
        <v>153864</v>
      </c>
      <c r="H6" s="37">
        <v>169765</v>
      </c>
      <c r="I6" s="36">
        <v>161845</v>
      </c>
      <c r="J6" s="38">
        <v>144362</v>
      </c>
      <c r="K6" s="36">
        <v>164050</v>
      </c>
      <c r="L6" s="36">
        <v>193064</v>
      </c>
      <c r="M6" s="36">
        <v>202339.18700000001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19439</v>
      </c>
      <c r="F7" s="51">
        <v>22912</v>
      </c>
      <c r="G7" s="51">
        <v>25022</v>
      </c>
      <c r="H7" s="52">
        <v>36143</v>
      </c>
      <c r="I7" s="51">
        <v>27202</v>
      </c>
      <c r="J7" s="53">
        <v>36143</v>
      </c>
      <c r="K7" s="51">
        <v>23859</v>
      </c>
      <c r="L7" s="51">
        <v>28641</v>
      </c>
      <c r="M7" s="51">
        <v>35499.78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48823</v>
      </c>
      <c r="F8" s="59">
        <f t="shared" ref="F8:M8" si="2">SUM(F9:F46)</f>
        <v>98510</v>
      </c>
      <c r="G8" s="59">
        <f t="shared" si="2"/>
        <v>60116</v>
      </c>
      <c r="H8" s="60">
        <f t="shared" si="2"/>
        <v>57712</v>
      </c>
      <c r="I8" s="59">
        <f t="shared" si="2"/>
        <v>69521</v>
      </c>
      <c r="J8" s="61">
        <f t="shared" si="2"/>
        <v>70431</v>
      </c>
      <c r="K8" s="59">
        <f t="shared" si="2"/>
        <v>47256</v>
      </c>
      <c r="L8" s="59">
        <f t="shared" si="2"/>
        <v>37586</v>
      </c>
      <c r="M8" s="59">
        <f t="shared" si="2"/>
        <v>44489.20900000001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494</v>
      </c>
      <c r="F9" s="36">
        <v>372</v>
      </c>
      <c r="G9" s="36">
        <v>400</v>
      </c>
      <c r="H9" s="37">
        <v>1077</v>
      </c>
      <c r="I9" s="36">
        <v>726</v>
      </c>
      <c r="J9" s="38">
        <v>448</v>
      </c>
      <c r="K9" s="36">
        <v>0</v>
      </c>
      <c r="L9" s="36">
        <v>0</v>
      </c>
      <c r="M9" s="36">
        <v>8.0999999999903594E-2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5562</v>
      </c>
      <c r="F10" s="44">
        <v>9068</v>
      </c>
      <c r="G10" s="44">
        <v>6205</v>
      </c>
      <c r="H10" s="45">
        <v>1332</v>
      </c>
      <c r="I10" s="44">
        <v>1353</v>
      </c>
      <c r="J10" s="46">
        <v>1077</v>
      </c>
      <c r="K10" s="44">
        <v>0</v>
      </c>
      <c r="L10" s="44">
        <v>0</v>
      </c>
      <c r="M10" s="44">
        <v>-0.37800000000061118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713</v>
      </c>
      <c r="F11" s="44">
        <v>555</v>
      </c>
      <c r="G11" s="44">
        <v>85</v>
      </c>
      <c r="H11" s="45">
        <v>1598</v>
      </c>
      <c r="I11" s="44">
        <v>689</v>
      </c>
      <c r="J11" s="46">
        <v>90</v>
      </c>
      <c r="K11" s="44">
        <v>0</v>
      </c>
      <c r="L11" s="44">
        <v>0</v>
      </c>
      <c r="M11" s="44">
        <v>-4.3000000000120053E-2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10815</v>
      </c>
      <c r="F12" s="44">
        <v>16207</v>
      </c>
      <c r="G12" s="44">
        <v>13455</v>
      </c>
      <c r="H12" s="45">
        <v>10456</v>
      </c>
      <c r="I12" s="44">
        <v>11641</v>
      </c>
      <c r="J12" s="46">
        <v>11575</v>
      </c>
      <c r="K12" s="44">
        <v>16981</v>
      </c>
      <c r="L12" s="44">
        <v>15489</v>
      </c>
      <c r="M12" s="44">
        <v>17191.917000000001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29</v>
      </c>
      <c r="I13" s="44">
        <v>29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1076</v>
      </c>
      <c r="F14" s="44">
        <v>2821</v>
      </c>
      <c r="G14" s="44">
        <v>755</v>
      </c>
      <c r="H14" s="45">
        <v>1077</v>
      </c>
      <c r="I14" s="44">
        <v>2017</v>
      </c>
      <c r="J14" s="46">
        <v>1807</v>
      </c>
      <c r="K14" s="44">
        <v>0</v>
      </c>
      <c r="L14" s="44">
        <v>0</v>
      </c>
      <c r="M14" s="44">
        <v>0.3249999999998181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4883</v>
      </c>
      <c r="F15" s="44">
        <v>3544</v>
      </c>
      <c r="G15" s="44">
        <v>4285</v>
      </c>
      <c r="H15" s="45">
        <v>3730</v>
      </c>
      <c r="I15" s="44">
        <v>2633</v>
      </c>
      <c r="J15" s="46">
        <v>3020</v>
      </c>
      <c r="K15" s="44">
        <v>4497</v>
      </c>
      <c r="L15" s="44">
        <v>6766</v>
      </c>
      <c r="M15" s="44">
        <v>5999.94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814</v>
      </c>
      <c r="F16" s="44">
        <v>11945</v>
      </c>
      <c r="G16" s="44">
        <v>1542</v>
      </c>
      <c r="H16" s="45">
        <v>1128</v>
      </c>
      <c r="I16" s="44">
        <v>16448</v>
      </c>
      <c r="J16" s="46">
        <v>15584</v>
      </c>
      <c r="K16" s="44">
        <v>11732</v>
      </c>
      <c r="L16" s="44">
        <v>1145</v>
      </c>
      <c r="M16" s="44">
        <v>1134.6849999999999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3294</v>
      </c>
      <c r="F17" s="44">
        <v>8151</v>
      </c>
      <c r="G17" s="44">
        <v>7496</v>
      </c>
      <c r="H17" s="45">
        <v>4826</v>
      </c>
      <c r="I17" s="44">
        <v>7534</v>
      </c>
      <c r="J17" s="46">
        <v>6466</v>
      </c>
      <c r="K17" s="44">
        <v>0</v>
      </c>
      <c r="L17" s="44">
        <v>0</v>
      </c>
      <c r="M17" s="44">
        <v>5.8999999999286956E-2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504</v>
      </c>
      <c r="F21" s="44">
        <v>1322</v>
      </c>
      <c r="G21" s="44">
        <v>1474</v>
      </c>
      <c r="H21" s="45">
        <v>1344</v>
      </c>
      <c r="I21" s="44">
        <v>1619</v>
      </c>
      <c r="J21" s="46">
        <v>1566</v>
      </c>
      <c r="K21" s="44">
        <v>0</v>
      </c>
      <c r="L21" s="44">
        <v>0</v>
      </c>
      <c r="M21" s="44">
        <v>-0.32799999999997453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1699</v>
      </c>
      <c r="F22" s="44">
        <v>6508</v>
      </c>
      <c r="G22" s="44">
        <v>570</v>
      </c>
      <c r="H22" s="45">
        <v>5398</v>
      </c>
      <c r="I22" s="44">
        <v>2229</v>
      </c>
      <c r="J22" s="46">
        <v>950</v>
      </c>
      <c r="K22" s="44">
        <v>3260</v>
      </c>
      <c r="L22" s="44">
        <v>1283</v>
      </c>
      <c r="M22" s="44">
        <v>1454.4669999999996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2101</v>
      </c>
      <c r="F23" s="44">
        <v>567</v>
      </c>
      <c r="G23" s="44">
        <v>1481</v>
      </c>
      <c r="H23" s="45">
        <v>1229</v>
      </c>
      <c r="I23" s="44">
        <v>453</v>
      </c>
      <c r="J23" s="46">
        <v>404</v>
      </c>
      <c r="K23" s="44">
        <v>0</v>
      </c>
      <c r="L23" s="44">
        <v>3136</v>
      </c>
      <c r="M23" s="44">
        <v>-0.19200000000000728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259</v>
      </c>
      <c r="F24" s="44">
        <v>328</v>
      </c>
      <c r="G24" s="44">
        <v>38</v>
      </c>
      <c r="H24" s="45">
        <v>159</v>
      </c>
      <c r="I24" s="44">
        <v>89</v>
      </c>
      <c r="J24" s="46">
        <v>40</v>
      </c>
      <c r="K24" s="44">
        <v>0</v>
      </c>
      <c r="L24" s="44">
        <v>0</v>
      </c>
      <c r="M24" s="44">
        <v>-7.1000000000012164E-2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1207</v>
      </c>
      <c r="F25" s="44">
        <v>595</v>
      </c>
      <c r="G25" s="44">
        <v>443</v>
      </c>
      <c r="H25" s="45">
        <v>0</v>
      </c>
      <c r="I25" s="44">
        <v>3211</v>
      </c>
      <c r="J25" s="46">
        <v>14048</v>
      </c>
      <c r="K25" s="44">
        <v>4975</v>
      </c>
      <c r="L25" s="44">
        <v>110</v>
      </c>
      <c r="M25" s="44">
        <v>115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20</v>
      </c>
      <c r="J27" s="46">
        <v>7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63</v>
      </c>
      <c r="F29" s="44">
        <v>75</v>
      </c>
      <c r="G29" s="44">
        <v>87</v>
      </c>
      <c r="H29" s="45">
        <v>159</v>
      </c>
      <c r="I29" s="44">
        <v>184</v>
      </c>
      <c r="J29" s="46">
        <v>66</v>
      </c>
      <c r="K29" s="44">
        <v>0</v>
      </c>
      <c r="L29" s="44">
        <v>0</v>
      </c>
      <c r="M29" s="44">
        <v>-0.42100000000002069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26</v>
      </c>
      <c r="F32" s="44">
        <v>57</v>
      </c>
      <c r="G32" s="44">
        <v>61</v>
      </c>
      <c r="H32" s="45">
        <v>22</v>
      </c>
      <c r="I32" s="44">
        <v>42</v>
      </c>
      <c r="J32" s="46">
        <v>26</v>
      </c>
      <c r="K32" s="44">
        <v>0</v>
      </c>
      <c r="L32" s="44">
        <v>0</v>
      </c>
      <c r="M32" s="44">
        <v>-1.1000000000009891E-2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</v>
      </c>
      <c r="F33" s="44">
        <v>1</v>
      </c>
      <c r="G33" s="44">
        <v>0</v>
      </c>
      <c r="H33" s="45">
        <v>0</v>
      </c>
      <c r="I33" s="44">
        <v>1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9498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1540</v>
      </c>
      <c r="F37" s="44">
        <v>93</v>
      </c>
      <c r="G37" s="44">
        <v>94</v>
      </c>
      <c r="H37" s="45">
        <v>694</v>
      </c>
      <c r="I37" s="44">
        <v>384</v>
      </c>
      <c r="J37" s="46">
        <v>142</v>
      </c>
      <c r="K37" s="44">
        <v>0</v>
      </c>
      <c r="L37" s="44">
        <v>0</v>
      </c>
      <c r="M37" s="44">
        <v>-0.18400000000019645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3946</v>
      </c>
      <c r="F38" s="44">
        <v>3551</v>
      </c>
      <c r="G38" s="44">
        <v>3607</v>
      </c>
      <c r="H38" s="45">
        <v>8789</v>
      </c>
      <c r="I38" s="44">
        <v>5711</v>
      </c>
      <c r="J38" s="46">
        <v>2925</v>
      </c>
      <c r="K38" s="44">
        <v>0</v>
      </c>
      <c r="L38" s="44">
        <v>0</v>
      </c>
      <c r="M38" s="44">
        <v>-0.3930000000000291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969</v>
      </c>
      <c r="F39" s="44">
        <v>7002</v>
      </c>
      <c r="G39" s="44">
        <v>3500</v>
      </c>
      <c r="H39" s="45">
        <v>3068</v>
      </c>
      <c r="I39" s="44">
        <v>1755</v>
      </c>
      <c r="J39" s="46">
        <v>2935</v>
      </c>
      <c r="K39" s="44">
        <v>0</v>
      </c>
      <c r="L39" s="44">
        <v>0</v>
      </c>
      <c r="M39" s="44">
        <v>0.19999999999708962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44</v>
      </c>
      <c r="F40" s="44">
        <v>0</v>
      </c>
      <c r="G40" s="44">
        <v>35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2434.002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7762</v>
      </c>
      <c r="F42" s="44">
        <v>11534</v>
      </c>
      <c r="G42" s="44">
        <v>10217</v>
      </c>
      <c r="H42" s="45">
        <v>7308</v>
      </c>
      <c r="I42" s="44">
        <v>8334</v>
      </c>
      <c r="J42" s="46">
        <v>5683</v>
      </c>
      <c r="K42" s="44">
        <v>5811</v>
      </c>
      <c r="L42" s="44">
        <v>9657</v>
      </c>
      <c r="M42" s="44">
        <v>9739.5210000000006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354</v>
      </c>
      <c r="F43" s="44">
        <v>1703</v>
      </c>
      <c r="G43" s="44">
        <v>2553</v>
      </c>
      <c r="H43" s="45">
        <v>1939</v>
      </c>
      <c r="I43" s="44">
        <v>445</v>
      </c>
      <c r="J43" s="46">
        <v>223</v>
      </c>
      <c r="K43" s="44">
        <v>0</v>
      </c>
      <c r="L43" s="44">
        <v>0</v>
      </c>
      <c r="M43" s="44">
        <v>3454.7860000000001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350</v>
      </c>
      <c r="F44" s="44">
        <v>1562</v>
      </c>
      <c r="G44" s="44">
        <v>1048</v>
      </c>
      <c r="H44" s="45">
        <v>1413</v>
      </c>
      <c r="I44" s="44">
        <v>1201</v>
      </c>
      <c r="J44" s="46">
        <v>839</v>
      </c>
      <c r="K44" s="44">
        <v>0</v>
      </c>
      <c r="L44" s="44">
        <v>0</v>
      </c>
      <c r="M44" s="44">
        <v>2020.7449999999999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347</v>
      </c>
      <c r="F45" s="44">
        <v>1451</v>
      </c>
      <c r="G45" s="44">
        <v>685</v>
      </c>
      <c r="H45" s="45">
        <v>937</v>
      </c>
      <c r="I45" s="44">
        <v>773</v>
      </c>
      <c r="J45" s="46">
        <v>510</v>
      </c>
      <c r="K45" s="44">
        <v>0</v>
      </c>
      <c r="L45" s="44">
        <v>0</v>
      </c>
      <c r="M45" s="44">
        <v>945.50199999999995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786</v>
      </c>
      <c r="F47" s="59">
        <f t="shared" ref="F47:M47" si="3">SUM(F48:F49)</f>
        <v>11</v>
      </c>
      <c r="G47" s="59">
        <f t="shared" si="3"/>
        <v>55</v>
      </c>
      <c r="H47" s="60">
        <f t="shared" si="3"/>
        <v>88</v>
      </c>
      <c r="I47" s="59">
        <f t="shared" si="3"/>
        <v>76</v>
      </c>
      <c r="J47" s="61">
        <f t="shared" si="3"/>
        <v>308</v>
      </c>
      <c r="K47" s="59">
        <f t="shared" si="3"/>
        <v>136</v>
      </c>
      <c r="L47" s="59">
        <f t="shared" si="3"/>
        <v>96</v>
      </c>
      <c r="M47" s="59">
        <f t="shared" si="3"/>
        <v>101.08799999999999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786</v>
      </c>
      <c r="F48" s="36">
        <v>11</v>
      </c>
      <c r="G48" s="36">
        <v>55</v>
      </c>
      <c r="H48" s="37">
        <v>88</v>
      </c>
      <c r="I48" s="36">
        <v>76</v>
      </c>
      <c r="J48" s="38">
        <v>308</v>
      </c>
      <c r="K48" s="36">
        <v>136</v>
      </c>
      <c r="L48" s="36">
        <v>96</v>
      </c>
      <c r="M48" s="36">
        <v>101.08799999999999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2575</v>
      </c>
      <c r="F51" s="27">
        <f t="shared" ref="F51:M51" si="4">F52+F59+F62+F63+F64+F72+F73</f>
        <v>1126</v>
      </c>
      <c r="G51" s="27">
        <f t="shared" si="4"/>
        <v>4796</v>
      </c>
      <c r="H51" s="28">
        <f t="shared" si="4"/>
        <v>414</v>
      </c>
      <c r="I51" s="27">
        <f t="shared" si="4"/>
        <v>499</v>
      </c>
      <c r="J51" s="29">
        <f t="shared" si="4"/>
        <v>1111</v>
      </c>
      <c r="K51" s="27">
        <f t="shared" si="4"/>
        <v>3447</v>
      </c>
      <c r="L51" s="27">
        <f t="shared" si="4"/>
        <v>452</v>
      </c>
      <c r="M51" s="27">
        <f t="shared" si="4"/>
        <v>473.95599999999996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631</v>
      </c>
      <c r="G52" s="36">
        <f t="shared" si="5"/>
        <v>1681</v>
      </c>
      <c r="H52" s="37">
        <f t="shared" si="5"/>
        <v>0</v>
      </c>
      <c r="I52" s="36">
        <f t="shared" si="5"/>
        <v>2</v>
      </c>
      <c r="J52" s="38">
        <f t="shared" si="5"/>
        <v>2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631</v>
      </c>
      <c r="G56" s="51">
        <f t="shared" si="7"/>
        <v>1681</v>
      </c>
      <c r="H56" s="52">
        <f t="shared" si="7"/>
        <v>0</v>
      </c>
      <c r="I56" s="51">
        <f t="shared" si="7"/>
        <v>2</v>
      </c>
      <c r="J56" s="53">
        <f t="shared" si="7"/>
        <v>2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631</v>
      </c>
      <c r="G57" s="36">
        <v>1681</v>
      </c>
      <c r="H57" s="37">
        <v>0</v>
      </c>
      <c r="I57" s="36">
        <v>2</v>
      </c>
      <c r="J57" s="38">
        <v>2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1747</v>
      </c>
      <c r="F64" s="51">
        <f t="shared" ref="F64:M64" si="9">F65+F68</f>
        <v>70</v>
      </c>
      <c r="G64" s="51">
        <f t="shared" si="9"/>
        <v>254</v>
      </c>
      <c r="H64" s="52">
        <f t="shared" si="9"/>
        <v>0</v>
      </c>
      <c r="I64" s="51">
        <f t="shared" si="9"/>
        <v>83</v>
      </c>
      <c r="J64" s="53">
        <f t="shared" si="9"/>
        <v>83</v>
      </c>
      <c r="K64" s="51">
        <f t="shared" si="9"/>
        <v>30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1747</v>
      </c>
      <c r="F65" s="59">
        <f t="shared" ref="F65:M65" si="10">SUM(F66:F67)</f>
        <v>4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30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1747</v>
      </c>
      <c r="F66" s="36">
        <v>4</v>
      </c>
      <c r="G66" s="36">
        <v>0</v>
      </c>
      <c r="H66" s="37">
        <v>0</v>
      </c>
      <c r="I66" s="36">
        <v>0</v>
      </c>
      <c r="J66" s="38">
        <v>0</v>
      </c>
      <c r="K66" s="36">
        <v>30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66</v>
      </c>
      <c r="G68" s="44">
        <f t="shared" si="11"/>
        <v>254</v>
      </c>
      <c r="H68" s="45">
        <f t="shared" si="11"/>
        <v>0</v>
      </c>
      <c r="I68" s="44">
        <f t="shared" si="11"/>
        <v>83</v>
      </c>
      <c r="J68" s="46">
        <f t="shared" si="11"/>
        <v>83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66</v>
      </c>
      <c r="G70" s="51">
        <v>254</v>
      </c>
      <c r="H70" s="52">
        <v>0</v>
      </c>
      <c r="I70" s="51">
        <v>83</v>
      </c>
      <c r="J70" s="53">
        <v>83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23</v>
      </c>
      <c r="F72" s="44">
        <v>17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805</v>
      </c>
      <c r="F73" s="44">
        <f t="shared" ref="F73:M73" si="12">SUM(F74:F75)</f>
        <v>408</v>
      </c>
      <c r="G73" s="44">
        <f t="shared" si="12"/>
        <v>2861</v>
      </c>
      <c r="H73" s="45">
        <f t="shared" si="12"/>
        <v>414</v>
      </c>
      <c r="I73" s="44">
        <f t="shared" si="12"/>
        <v>414</v>
      </c>
      <c r="J73" s="46">
        <f t="shared" si="12"/>
        <v>1026</v>
      </c>
      <c r="K73" s="44">
        <f t="shared" si="12"/>
        <v>3417</v>
      </c>
      <c r="L73" s="44">
        <f t="shared" si="12"/>
        <v>452</v>
      </c>
      <c r="M73" s="44">
        <f t="shared" si="12"/>
        <v>473.95599999999996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2861</v>
      </c>
      <c r="H74" s="37">
        <v>414</v>
      </c>
      <c r="I74" s="36">
        <v>414</v>
      </c>
      <c r="J74" s="38">
        <v>1026</v>
      </c>
      <c r="K74" s="36">
        <v>3417</v>
      </c>
      <c r="L74" s="36">
        <v>452</v>
      </c>
      <c r="M74" s="36">
        <v>473.95599999999996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805</v>
      </c>
      <c r="F75" s="51">
        <v>408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10108</v>
      </c>
      <c r="F77" s="27">
        <f t="shared" ref="F77:M77" si="13">F78+F81+F84+F85+F86+F87+F88</f>
        <v>3565</v>
      </c>
      <c r="G77" s="27">
        <f t="shared" si="13"/>
        <v>2907</v>
      </c>
      <c r="H77" s="28">
        <f t="shared" si="13"/>
        <v>4411</v>
      </c>
      <c r="I77" s="27">
        <f t="shared" si="13"/>
        <v>2015</v>
      </c>
      <c r="J77" s="29">
        <f t="shared" si="13"/>
        <v>3634</v>
      </c>
      <c r="K77" s="27">
        <f t="shared" si="13"/>
        <v>8441</v>
      </c>
      <c r="L77" s="27">
        <f t="shared" si="13"/>
        <v>4547</v>
      </c>
      <c r="M77" s="27">
        <f t="shared" si="13"/>
        <v>4776.6629999999996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20</v>
      </c>
      <c r="J78" s="61">
        <f t="shared" si="14"/>
        <v>19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19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20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10108</v>
      </c>
      <c r="F81" s="44">
        <f t="shared" ref="F81:M81" si="15">SUM(F82:F83)</f>
        <v>3565</v>
      </c>
      <c r="G81" s="44">
        <f t="shared" si="15"/>
        <v>2907</v>
      </c>
      <c r="H81" s="45">
        <f t="shared" si="15"/>
        <v>4411</v>
      </c>
      <c r="I81" s="44">
        <f t="shared" si="15"/>
        <v>1995</v>
      </c>
      <c r="J81" s="46">
        <f t="shared" si="15"/>
        <v>3615</v>
      </c>
      <c r="K81" s="44">
        <f t="shared" si="15"/>
        <v>8441</v>
      </c>
      <c r="L81" s="44">
        <f t="shared" si="15"/>
        <v>4547</v>
      </c>
      <c r="M81" s="44">
        <f t="shared" si="15"/>
        <v>4776.6629999999996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10108</v>
      </c>
      <c r="F83" s="51">
        <v>3565</v>
      </c>
      <c r="G83" s="51">
        <v>2907</v>
      </c>
      <c r="H83" s="52">
        <v>4411</v>
      </c>
      <c r="I83" s="51">
        <v>1995</v>
      </c>
      <c r="J83" s="53">
        <v>3615</v>
      </c>
      <c r="K83" s="51">
        <v>8441</v>
      </c>
      <c r="L83" s="51">
        <v>4547</v>
      </c>
      <c r="M83" s="51">
        <v>4776.6629999999996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8510</v>
      </c>
      <c r="F90" s="27">
        <v>6299</v>
      </c>
      <c r="G90" s="27">
        <v>82</v>
      </c>
      <c r="H90" s="28">
        <v>0</v>
      </c>
      <c r="I90" s="27">
        <v>0</v>
      </c>
      <c r="J90" s="29">
        <v>33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215546</v>
      </c>
      <c r="F92" s="103">
        <f t="shared" ref="F92:M92" si="16">F4+F51+F77+F90</f>
        <v>273092</v>
      </c>
      <c r="G92" s="103">
        <f t="shared" si="16"/>
        <v>246842</v>
      </c>
      <c r="H92" s="104">
        <f t="shared" si="16"/>
        <v>268533</v>
      </c>
      <c r="I92" s="103">
        <f t="shared" si="16"/>
        <v>261158</v>
      </c>
      <c r="J92" s="105">
        <f t="shared" si="16"/>
        <v>256022</v>
      </c>
      <c r="K92" s="103">
        <f t="shared" si="16"/>
        <v>247189</v>
      </c>
      <c r="L92" s="103">
        <f t="shared" si="16"/>
        <v>264386</v>
      </c>
      <c r="M92" s="103">
        <f t="shared" si="16"/>
        <v>287679.88300000003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2285310</v>
      </c>
      <c r="F4" s="27">
        <f t="shared" ref="F4:M4" si="0">F5+F8+F47</f>
        <v>2531351</v>
      </c>
      <c r="G4" s="27">
        <f t="shared" si="0"/>
        <v>2787476</v>
      </c>
      <c r="H4" s="28">
        <f t="shared" si="0"/>
        <v>3044156</v>
      </c>
      <c r="I4" s="27">
        <f t="shared" si="0"/>
        <v>3079801</v>
      </c>
      <c r="J4" s="29">
        <f t="shared" si="0"/>
        <v>3001085</v>
      </c>
      <c r="K4" s="27">
        <f t="shared" si="0"/>
        <v>3301678</v>
      </c>
      <c r="L4" s="27">
        <f t="shared" si="0"/>
        <v>3419945</v>
      </c>
      <c r="M4" s="27">
        <f t="shared" si="0"/>
        <v>3652224.6240000008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1516160</v>
      </c>
      <c r="F5" s="59">
        <f t="shared" ref="F5:M5" si="1">SUM(F6:F7)</f>
        <v>1741018</v>
      </c>
      <c r="G5" s="59">
        <f t="shared" si="1"/>
        <v>1997312</v>
      </c>
      <c r="H5" s="60">
        <f t="shared" si="1"/>
        <v>2153343</v>
      </c>
      <c r="I5" s="59">
        <f t="shared" si="1"/>
        <v>2104728</v>
      </c>
      <c r="J5" s="61">
        <f t="shared" si="1"/>
        <v>2111567</v>
      </c>
      <c r="K5" s="59">
        <f t="shared" si="1"/>
        <v>2353178</v>
      </c>
      <c r="L5" s="59">
        <f t="shared" si="1"/>
        <v>2344181</v>
      </c>
      <c r="M5" s="59">
        <f t="shared" si="1"/>
        <v>2447784.1050000004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1326778</v>
      </c>
      <c r="F6" s="36">
        <v>1519697</v>
      </c>
      <c r="G6" s="36">
        <v>1745800</v>
      </c>
      <c r="H6" s="37">
        <v>1896444</v>
      </c>
      <c r="I6" s="36">
        <v>1843170</v>
      </c>
      <c r="J6" s="38">
        <v>1836794</v>
      </c>
      <c r="K6" s="36">
        <v>2102272</v>
      </c>
      <c r="L6" s="36">
        <v>2052077</v>
      </c>
      <c r="M6" s="36">
        <v>2151763.8090000004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189382</v>
      </c>
      <c r="F7" s="51">
        <v>221321</v>
      </c>
      <c r="G7" s="51">
        <v>251512</v>
      </c>
      <c r="H7" s="52">
        <v>256899</v>
      </c>
      <c r="I7" s="51">
        <v>261558</v>
      </c>
      <c r="J7" s="53">
        <v>274773</v>
      </c>
      <c r="K7" s="51">
        <v>250906</v>
      </c>
      <c r="L7" s="51">
        <v>292104</v>
      </c>
      <c r="M7" s="51">
        <v>296020.29599999997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769081</v>
      </c>
      <c r="F8" s="59">
        <f t="shared" ref="F8:M8" si="2">SUM(F9:F46)</f>
        <v>790295</v>
      </c>
      <c r="G8" s="59">
        <f t="shared" si="2"/>
        <v>790121</v>
      </c>
      <c r="H8" s="60">
        <f t="shared" si="2"/>
        <v>890631</v>
      </c>
      <c r="I8" s="59">
        <f t="shared" si="2"/>
        <v>974922</v>
      </c>
      <c r="J8" s="61">
        <f t="shared" si="2"/>
        <v>889430</v>
      </c>
      <c r="K8" s="59">
        <f t="shared" si="2"/>
        <v>948394</v>
      </c>
      <c r="L8" s="59">
        <f t="shared" si="2"/>
        <v>1075655</v>
      </c>
      <c r="M8" s="59">
        <f t="shared" si="2"/>
        <v>1204325.8690000004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21</v>
      </c>
      <c r="F9" s="36">
        <v>2938</v>
      </c>
      <c r="G9" s="36">
        <v>429</v>
      </c>
      <c r="H9" s="37">
        <v>326</v>
      </c>
      <c r="I9" s="36">
        <v>657</v>
      </c>
      <c r="J9" s="38">
        <v>159</v>
      </c>
      <c r="K9" s="36">
        <v>523</v>
      </c>
      <c r="L9" s="36">
        <v>523</v>
      </c>
      <c r="M9" s="36">
        <v>524.9129999999999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2834</v>
      </c>
      <c r="F10" s="44">
        <v>9711</v>
      </c>
      <c r="G10" s="44">
        <v>4099</v>
      </c>
      <c r="H10" s="45">
        <v>9429</v>
      </c>
      <c r="I10" s="44">
        <v>7663</v>
      </c>
      <c r="J10" s="46">
        <v>4815</v>
      </c>
      <c r="K10" s="44">
        <v>5419</v>
      </c>
      <c r="L10" s="44">
        <v>5532</v>
      </c>
      <c r="M10" s="44">
        <v>5388.1979999999994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7826</v>
      </c>
      <c r="F11" s="44">
        <v>6847</v>
      </c>
      <c r="G11" s="44">
        <v>7032</v>
      </c>
      <c r="H11" s="45">
        <v>8859</v>
      </c>
      <c r="I11" s="44">
        <v>8984</v>
      </c>
      <c r="J11" s="46">
        <v>7385</v>
      </c>
      <c r="K11" s="44">
        <v>10091</v>
      </c>
      <c r="L11" s="44">
        <v>13368</v>
      </c>
      <c r="M11" s="44">
        <v>13330.431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80</v>
      </c>
      <c r="I13" s="44">
        <v>27</v>
      </c>
      <c r="J13" s="46">
        <v>0</v>
      </c>
      <c r="K13" s="44">
        <v>0</v>
      </c>
      <c r="L13" s="44">
        <v>0</v>
      </c>
      <c r="M13" s="44">
        <v>1.2469999999999883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4317</v>
      </c>
      <c r="F14" s="44">
        <v>6200</v>
      </c>
      <c r="G14" s="44">
        <v>5822</v>
      </c>
      <c r="H14" s="45">
        <v>7313</v>
      </c>
      <c r="I14" s="44">
        <v>8404</v>
      </c>
      <c r="J14" s="46">
        <v>6360</v>
      </c>
      <c r="K14" s="44">
        <v>5988</v>
      </c>
      <c r="L14" s="44">
        <v>5836</v>
      </c>
      <c r="M14" s="44">
        <v>5835.8449999999993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25566</v>
      </c>
      <c r="F15" s="44">
        <v>28444</v>
      </c>
      <c r="G15" s="44">
        <v>29085</v>
      </c>
      <c r="H15" s="45">
        <v>15315</v>
      </c>
      <c r="I15" s="44">
        <v>17869</v>
      </c>
      <c r="J15" s="46">
        <v>20138</v>
      </c>
      <c r="K15" s="44">
        <v>6992</v>
      </c>
      <c r="L15" s="44">
        <v>7642</v>
      </c>
      <c r="M15" s="44">
        <v>10365.201999999997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1725</v>
      </c>
      <c r="F16" s="44">
        <v>3158</v>
      </c>
      <c r="G16" s="44">
        <v>219</v>
      </c>
      <c r="H16" s="45">
        <v>1448</v>
      </c>
      <c r="I16" s="44">
        <v>500</v>
      </c>
      <c r="J16" s="46">
        <v>1256</v>
      </c>
      <c r="K16" s="44">
        <v>3904</v>
      </c>
      <c r="L16" s="44">
        <v>2586</v>
      </c>
      <c r="M16" s="44">
        <v>2336.2289999999998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317</v>
      </c>
      <c r="F17" s="44">
        <v>873</v>
      </c>
      <c r="G17" s="44">
        <v>649</v>
      </c>
      <c r="H17" s="45">
        <v>1311</v>
      </c>
      <c r="I17" s="44">
        <v>1138</v>
      </c>
      <c r="J17" s="46">
        <v>1244</v>
      </c>
      <c r="K17" s="44">
        <v>0</v>
      </c>
      <c r="L17" s="44">
        <v>0</v>
      </c>
      <c r="M17" s="44">
        <v>-0.48700000000008004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156489</v>
      </c>
      <c r="F19" s="44">
        <v>165100</v>
      </c>
      <c r="G19" s="44">
        <v>118624</v>
      </c>
      <c r="H19" s="45">
        <v>154012</v>
      </c>
      <c r="I19" s="44">
        <v>195649</v>
      </c>
      <c r="J19" s="46">
        <v>145513</v>
      </c>
      <c r="K19" s="44">
        <v>166078</v>
      </c>
      <c r="L19" s="44">
        <v>198864</v>
      </c>
      <c r="M19" s="44">
        <v>261568.96299999996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1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30237</v>
      </c>
      <c r="F22" s="44">
        <v>33708</v>
      </c>
      <c r="G22" s="44">
        <v>27427</v>
      </c>
      <c r="H22" s="45">
        <v>27577</v>
      </c>
      <c r="I22" s="44">
        <v>25702</v>
      </c>
      <c r="J22" s="46">
        <v>17862</v>
      </c>
      <c r="K22" s="44">
        <v>17560</v>
      </c>
      <c r="L22" s="44">
        <v>28920</v>
      </c>
      <c r="M22" s="44">
        <v>29045.948999999997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30879</v>
      </c>
      <c r="F23" s="44">
        <v>32321</v>
      </c>
      <c r="G23" s="44">
        <v>28076</v>
      </c>
      <c r="H23" s="45">
        <v>25529</v>
      </c>
      <c r="I23" s="44">
        <v>28976</v>
      </c>
      <c r="J23" s="46">
        <v>25480</v>
      </c>
      <c r="K23" s="44">
        <v>30527</v>
      </c>
      <c r="L23" s="44">
        <v>36709</v>
      </c>
      <c r="M23" s="44">
        <v>46792.387000000002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43</v>
      </c>
      <c r="F24" s="44">
        <v>68</v>
      </c>
      <c r="G24" s="44">
        <v>185</v>
      </c>
      <c r="H24" s="45">
        <v>187</v>
      </c>
      <c r="I24" s="44">
        <v>87</v>
      </c>
      <c r="J24" s="46">
        <v>29</v>
      </c>
      <c r="K24" s="44">
        <v>0</v>
      </c>
      <c r="L24" s="44">
        <v>0</v>
      </c>
      <c r="M24" s="44">
        <v>6.7000000000000171E-2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12079</v>
      </c>
      <c r="F25" s="44">
        <v>8035</v>
      </c>
      <c r="G25" s="44">
        <v>11205</v>
      </c>
      <c r="H25" s="45">
        <v>2000</v>
      </c>
      <c r="I25" s="44">
        <v>8500</v>
      </c>
      <c r="J25" s="46">
        <v>10149</v>
      </c>
      <c r="K25" s="44">
        <v>8531</v>
      </c>
      <c r="L25" s="44">
        <v>15445</v>
      </c>
      <c r="M25" s="44">
        <v>17055.999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797</v>
      </c>
      <c r="J27" s="46">
        <v>268</v>
      </c>
      <c r="K27" s="44">
        <v>32</v>
      </c>
      <c r="L27" s="44">
        <v>2</v>
      </c>
      <c r="M27" s="44">
        <v>2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29913</v>
      </c>
      <c r="F29" s="44">
        <v>21863</v>
      </c>
      <c r="G29" s="44">
        <v>16014</v>
      </c>
      <c r="H29" s="45">
        <v>35995</v>
      </c>
      <c r="I29" s="44">
        <v>25892</v>
      </c>
      <c r="J29" s="46">
        <v>22385</v>
      </c>
      <c r="K29" s="44">
        <v>24808</v>
      </c>
      <c r="L29" s="44">
        <v>30255</v>
      </c>
      <c r="M29" s="44">
        <v>32576.903999999999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6219</v>
      </c>
      <c r="F30" s="44">
        <v>6625</v>
      </c>
      <c r="G30" s="44">
        <v>6648</v>
      </c>
      <c r="H30" s="45">
        <v>14581</v>
      </c>
      <c r="I30" s="44">
        <v>11331</v>
      </c>
      <c r="J30" s="46">
        <v>12066</v>
      </c>
      <c r="K30" s="44">
        <v>11750</v>
      </c>
      <c r="L30" s="44">
        <v>12337</v>
      </c>
      <c r="M30" s="44">
        <v>13769.642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729</v>
      </c>
      <c r="F32" s="44">
        <v>610</v>
      </c>
      <c r="G32" s="44">
        <v>2367</v>
      </c>
      <c r="H32" s="45">
        <v>2146</v>
      </c>
      <c r="I32" s="44">
        <v>3489</v>
      </c>
      <c r="J32" s="46">
        <v>2284</v>
      </c>
      <c r="K32" s="44">
        <v>210</v>
      </c>
      <c r="L32" s="44">
        <v>137</v>
      </c>
      <c r="M32" s="44">
        <v>137.10699999999991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45757</v>
      </c>
      <c r="F33" s="44">
        <v>57270</v>
      </c>
      <c r="G33" s="44">
        <v>63464</v>
      </c>
      <c r="H33" s="45">
        <v>113931</v>
      </c>
      <c r="I33" s="44">
        <v>79064</v>
      </c>
      <c r="J33" s="46">
        <v>57168</v>
      </c>
      <c r="K33" s="44">
        <v>91157</v>
      </c>
      <c r="L33" s="44">
        <v>94993</v>
      </c>
      <c r="M33" s="44">
        <v>137583.91699999999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321014</v>
      </c>
      <c r="F34" s="44">
        <v>305720</v>
      </c>
      <c r="G34" s="44">
        <v>360578</v>
      </c>
      <c r="H34" s="45">
        <v>351218</v>
      </c>
      <c r="I34" s="44">
        <v>407781</v>
      </c>
      <c r="J34" s="46">
        <v>434732</v>
      </c>
      <c r="K34" s="44">
        <v>491124</v>
      </c>
      <c r="L34" s="44">
        <v>541982</v>
      </c>
      <c r="M34" s="44">
        <v>543447.51600000006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135</v>
      </c>
      <c r="J36" s="46">
        <v>124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19375</v>
      </c>
      <c r="F37" s="44">
        <v>16396</v>
      </c>
      <c r="G37" s="44">
        <v>18466</v>
      </c>
      <c r="H37" s="45">
        <v>24966</v>
      </c>
      <c r="I37" s="44">
        <v>33886</v>
      </c>
      <c r="J37" s="46">
        <v>29444</v>
      </c>
      <c r="K37" s="44">
        <v>15200</v>
      </c>
      <c r="L37" s="44">
        <v>20412</v>
      </c>
      <c r="M37" s="44">
        <v>22894.115000000002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8442</v>
      </c>
      <c r="F38" s="44">
        <v>12178</v>
      </c>
      <c r="G38" s="44">
        <v>10499</v>
      </c>
      <c r="H38" s="45">
        <v>9137</v>
      </c>
      <c r="I38" s="44">
        <v>16039</v>
      </c>
      <c r="J38" s="46">
        <v>11898</v>
      </c>
      <c r="K38" s="44">
        <v>7815</v>
      </c>
      <c r="L38" s="44">
        <v>7838</v>
      </c>
      <c r="M38" s="44">
        <v>7871.3549999999996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14586</v>
      </c>
      <c r="F39" s="44">
        <v>14878</v>
      </c>
      <c r="G39" s="44">
        <v>14429</v>
      </c>
      <c r="H39" s="45">
        <v>23163</v>
      </c>
      <c r="I39" s="44">
        <v>16824</v>
      </c>
      <c r="J39" s="46">
        <v>19339</v>
      </c>
      <c r="K39" s="44">
        <v>3044</v>
      </c>
      <c r="L39" s="44">
        <v>3099</v>
      </c>
      <c r="M39" s="44">
        <v>3164.0669999999991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26264</v>
      </c>
      <c r="F40" s="44">
        <v>16499</v>
      </c>
      <c r="G40" s="44">
        <v>17745</v>
      </c>
      <c r="H40" s="45">
        <v>14917</v>
      </c>
      <c r="I40" s="44">
        <v>22874</v>
      </c>
      <c r="J40" s="46">
        <v>18590</v>
      </c>
      <c r="K40" s="44">
        <v>1845</v>
      </c>
      <c r="L40" s="44">
        <v>1860</v>
      </c>
      <c r="M40" s="44">
        <v>1855.8159999999993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600</v>
      </c>
      <c r="I41" s="44">
        <v>1838</v>
      </c>
      <c r="J41" s="46">
        <v>2187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18506</v>
      </c>
      <c r="F42" s="44">
        <v>32344</v>
      </c>
      <c r="G42" s="44">
        <v>34588</v>
      </c>
      <c r="H42" s="45">
        <v>24959</v>
      </c>
      <c r="I42" s="44">
        <v>27076</v>
      </c>
      <c r="J42" s="46">
        <v>23874</v>
      </c>
      <c r="K42" s="44">
        <v>25265</v>
      </c>
      <c r="L42" s="44">
        <v>27090</v>
      </c>
      <c r="M42" s="44">
        <v>26791.039000000001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2297</v>
      </c>
      <c r="F43" s="44">
        <v>1694</v>
      </c>
      <c r="G43" s="44">
        <v>3739</v>
      </c>
      <c r="H43" s="45">
        <v>12299</v>
      </c>
      <c r="I43" s="44">
        <v>6536</v>
      </c>
      <c r="J43" s="46">
        <v>1344</v>
      </c>
      <c r="K43" s="44">
        <v>8613</v>
      </c>
      <c r="L43" s="44">
        <v>8690</v>
      </c>
      <c r="M43" s="44">
        <v>9824.6370000000006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1917</v>
      </c>
      <c r="F44" s="44">
        <v>1982</v>
      </c>
      <c r="G44" s="44">
        <v>4145</v>
      </c>
      <c r="H44" s="45">
        <v>1706</v>
      </c>
      <c r="I44" s="44">
        <v>10949</v>
      </c>
      <c r="J44" s="46">
        <v>8227</v>
      </c>
      <c r="K44" s="44">
        <v>8885</v>
      </c>
      <c r="L44" s="44">
        <v>8486</v>
      </c>
      <c r="M44" s="44">
        <v>9479.9599999999991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1729</v>
      </c>
      <c r="F45" s="44">
        <v>4832</v>
      </c>
      <c r="G45" s="44">
        <v>4226</v>
      </c>
      <c r="H45" s="45">
        <v>7277</v>
      </c>
      <c r="I45" s="44">
        <v>6009</v>
      </c>
      <c r="J45" s="46">
        <v>4961</v>
      </c>
      <c r="K45" s="44">
        <v>3033</v>
      </c>
      <c r="L45" s="44">
        <v>3049</v>
      </c>
      <c r="M45" s="44">
        <v>2682.8510000000001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361</v>
      </c>
      <c r="H46" s="52">
        <v>350</v>
      </c>
      <c r="I46" s="51">
        <v>246</v>
      </c>
      <c r="J46" s="53">
        <v>149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69</v>
      </c>
      <c r="F47" s="59">
        <f t="shared" ref="F47:M47" si="3">SUM(F48:F49)</f>
        <v>38</v>
      </c>
      <c r="G47" s="59">
        <f t="shared" si="3"/>
        <v>43</v>
      </c>
      <c r="H47" s="60">
        <f t="shared" si="3"/>
        <v>182</v>
      </c>
      <c r="I47" s="59">
        <f t="shared" si="3"/>
        <v>151</v>
      </c>
      <c r="J47" s="61">
        <f t="shared" si="3"/>
        <v>88</v>
      </c>
      <c r="K47" s="59">
        <f t="shared" si="3"/>
        <v>106</v>
      </c>
      <c r="L47" s="59">
        <f t="shared" si="3"/>
        <v>109</v>
      </c>
      <c r="M47" s="59">
        <f t="shared" si="3"/>
        <v>114.65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69</v>
      </c>
      <c r="F48" s="36">
        <v>38</v>
      </c>
      <c r="G48" s="36">
        <v>43</v>
      </c>
      <c r="H48" s="37">
        <v>182</v>
      </c>
      <c r="I48" s="36">
        <v>151</v>
      </c>
      <c r="J48" s="38">
        <v>88</v>
      </c>
      <c r="K48" s="36">
        <v>106</v>
      </c>
      <c r="L48" s="36">
        <v>109</v>
      </c>
      <c r="M48" s="36">
        <v>114.65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53844</v>
      </c>
      <c r="F51" s="27">
        <f t="shared" ref="F51:M51" si="4">F52+F59+F62+F63+F64+F72+F73</f>
        <v>58671</v>
      </c>
      <c r="G51" s="27">
        <f t="shared" si="4"/>
        <v>78035</v>
      </c>
      <c r="H51" s="28">
        <f t="shared" si="4"/>
        <v>73212</v>
      </c>
      <c r="I51" s="27">
        <f t="shared" si="4"/>
        <v>52697</v>
      </c>
      <c r="J51" s="29">
        <f t="shared" si="4"/>
        <v>77377</v>
      </c>
      <c r="K51" s="27">
        <f t="shared" si="4"/>
        <v>10591</v>
      </c>
      <c r="L51" s="27">
        <f t="shared" si="4"/>
        <v>14749</v>
      </c>
      <c r="M51" s="27">
        <f t="shared" si="4"/>
        <v>14908.567999999997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122</v>
      </c>
      <c r="G52" s="36">
        <f t="shared" si="5"/>
        <v>0</v>
      </c>
      <c r="H52" s="37">
        <f t="shared" si="5"/>
        <v>0</v>
      </c>
      <c r="I52" s="36">
        <f t="shared" si="5"/>
        <v>2</v>
      </c>
      <c r="J52" s="38">
        <f t="shared" si="5"/>
        <v>1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122</v>
      </c>
      <c r="G56" s="51">
        <f t="shared" si="7"/>
        <v>0</v>
      </c>
      <c r="H56" s="52">
        <f t="shared" si="7"/>
        <v>0</v>
      </c>
      <c r="I56" s="51">
        <f t="shared" si="7"/>
        <v>2</v>
      </c>
      <c r="J56" s="53">
        <f t="shared" si="7"/>
        <v>1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122</v>
      </c>
      <c r="G57" s="36">
        <v>0</v>
      </c>
      <c r="H57" s="37">
        <v>0</v>
      </c>
      <c r="I57" s="36">
        <v>2</v>
      </c>
      <c r="J57" s="38">
        <v>1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2528</v>
      </c>
      <c r="G64" s="51">
        <f t="shared" si="9"/>
        <v>3222</v>
      </c>
      <c r="H64" s="52">
        <f t="shared" si="9"/>
        <v>0</v>
      </c>
      <c r="I64" s="51">
        <f t="shared" si="9"/>
        <v>487</v>
      </c>
      <c r="J64" s="53">
        <f t="shared" si="9"/>
        <v>487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2528</v>
      </c>
      <c r="G68" s="44">
        <f t="shared" si="11"/>
        <v>3222</v>
      </c>
      <c r="H68" s="45">
        <f t="shared" si="11"/>
        <v>0</v>
      </c>
      <c r="I68" s="44">
        <f t="shared" si="11"/>
        <v>487</v>
      </c>
      <c r="J68" s="46">
        <f t="shared" si="11"/>
        <v>487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2528</v>
      </c>
      <c r="G70" s="51">
        <v>3222</v>
      </c>
      <c r="H70" s="52">
        <v>0</v>
      </c>
      <c r="I70" s="51">
        <v>487</v>
      </c>
      <c r="J70" s="53">
        <v>487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48901</v>
      </c>
      <c r="F72" s="44">
        <v>51630</v>
      </c>
      <c r="G72" s="44">
        <v>68697</v>
      </c>
      <c r="H72" s="45">
        <v>70000</v>
      </c>
      <c r="I72" s="44">
        <v>48996</v>
      </c>
      <c r="J72" s="46">
        <v>69985</v>
      </c>
      <c r="K72" s="44">
        <v>7236</v>
      </c>
      <c r="L72" s="44">
        <v>11240</v>
      </c>
      <c r="M72" s="44">
        <v>11240.324999999997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4943</v>
      </c>
      <c r="F73" s="44">
        <f t="shared" ref="F73:M73" si="12">SUM(F74:F75)</f>
        <v>4391</v>
      </c>
      <c r="G73" s="44">
        <f t="shared" si="12"/>
        <v>6116</v>
      </c>
      <c r="H73" s="45">
        <f t="shared" si="12"/>
        <v>3212</v>
      </c>
      <c r="I73" s="44">
        <f t="shared" si="12"/>
        <v>3212</v>
      </c>
      <c r="J73" s="46">
        <f t="shared" si="12"/>
        <v>6904</v>
      </c>
      <c r="K73" s="44">
        <f t="shared" si="12"/>
        <v>3355</v>
      </c>
      <c r="L73" s="44">
        <f t="shared" si="12"/>
        <v>3509</v>
      </c>
      <c r="M73" s="44">
        <f t="shared" si="12"/>
        <v>3668.2429999999999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4943</v>
      </c>
      <c r="F74" s="36">
        <v>4391</v>
      </c>
      <c r="G74" s="36">
        <v>5894</v>
      </c>
      <c r="H74" s="37">
        <v>3212</v>
      </c>
      <c r="I74" s="36">
        <v>3212</v>
      </c>
      <c r="J74" s="38">
        <v>6904</v>
      </c>
      <c r="K74" s="36">
        <v>3355</v>
      </c>
      <c r="L74" s="36">
        <v>3509</v>
      </c>
      <c r="M74" s="36">
        <v>3668.2429999999999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222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26361</v>
      </c>
      <c r="F77" s="27">
        <f t="shared" ref="F77:M77" si="13">F78+F81+F84+F85+F86+F87+F88</f>
        <v>39835</v>
      </c>
      <c r="G77" s="27">
        <f t="shared" si="13"/>
        <v>85515</v>
      </c>
      <c r="H77" s="28">
        <f t="shared" si="13"/>
        <v>73748</v>
      </c>
      <c r="I77" s="27">
        <f t="shared" si="13"/>
        <v>36474</v>
      </c>
      <c r="J77" s="29">
        <f t="shared" si="13"/>
        <v>74800</v>
      </c>
      <c r="K77" s="27">
        <f t="shared" si="13"/>
        <v>42566</v>
      </c>
      <c r="L77" s="27">
        <f t="shared" si="13"/>
        <v>57794</v>
      </c>
      <c r="M77" s="27">
        <f t="shared" si="13"/>
        <v>59041.542999999998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4343</v>
      </c>
      <c r="F78" s="59">
        <f t="shared" ref="F78:M78" si="14">SUM(F79:F80)</f>
        <v>11787</v>
      </c>
      <c r="G78" s="59">
        <f t="shared" si="14"/>
        <v>57078</v>
      </c>
      <c r="H78" s="60">
        <f t="shared" si="14"/>
        <v>21000</v>
      </c>
      <c r="I78" s="59">
        <f t="shared" si="14"/>
        <v>4889</v>
      </c>
      <c r="J78" s="61">
        <f t="shared" si="14"/>
        <v>17328</v>
      </c>
      <c r="K78" s="59">
        <f t="shared" si="14"/>
        <v>22827</v>
      </c>
      <c r="L78" s="59">
        <f t="shared" si="14"/>
        <v>14500</v>
      </c>
      <c r="M78" s="59">
        <f t="shared" si="14"/>
        <v>14100.091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4252</v>
      </c>
      <c r="F79" s="36">
        <v>11787</v>
      </c>
      <c r="G79" s="36">
        <v>5</v>
      </c>
      <c r="H79" s="37">
        <v>21000</v>
      </c>
      <c r="I79" s="36">
        <v>4889</v>
      </c>
      <c r="J79" s="38">
        <v>17328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91</v>
      </c>
      <c r="F80" s="51">
        <v>0</v>
      </c>
      <c r="G80" s="51">
        <v>57073</v>
      </c>
      <c r="H80" s="52">
        <v>0</v>
      </c>
      <c r="I80" s="51">
        <v>0</v>
      </c>
      <c r="J80" s="53">
        <v>0</v>
      </c>
      <c r="K80" s="51">
        <v>22827</v>
      </c>
      <c r="L80" s="51">
        <v>14500</v>
      </c>
      <c r="M80" s="51">
        <v>14100.091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22018</v>
      </c>
      <c r="F81" s="44">
        <f t="shared" ref="F81:M81" si="15">SUM(F82:F83)</f>
        <v>28048</v>
      </c>
      <c r="G81" s="44">
        <f t="shared" si="15"/>
        <v>28437</v>
      </c>
      <c r="H81" s="45">
        <f t="shared" si="15"/>
        <v>52748</v>
      </c>
      <c r="I81" s="44">
        <f t="shared" si="15"/>
        <v>31585</v>
      </c>
      <c r="J81" s="46">
        <f t="shared" si="15"/>
        <v>57472</v>
      </c>
      <c r="K81" s="44">
        <f t="shared" si="15"/>
        <v>19739</v>
      </c>
      <c r="L81" s="44">
        <f t="shared" si="15"/>
        <v>43294</v>
      </c>
      <c r="M81" s="44">
        <f t="shared" si="15"/>
        <v>44941.451999999997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-472</v>
      </c>
      <c r="F82" s="36">
        <v>0</v>
      </c>
      <c r="G82" s="36">
        <v>0</v>
      </c>
      <c r="H82" s="37">
        <v>22344</v>
      </c>
      <c r="I82" s="36">
        <v>8980</v>
      </c>
      <c r="J82" s="38">
        <v>9968</v>
      </c>
      <c r="K82" s="36">
        <v>0</v>
      </c>
      <c r="L82" s="36">
        <v>2619</v>
      </c>
      <c r="M82" s="36">
        <v>4786.5559999999996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22490</v>
      </c>
      <c r="F83" s="51">
        <v>28048</v>
      </c>
      <c r="G83" s="51">
        <v>28437</v>
      </c>
      <c r="H83" s="52">
        <v>30404</v>
      </c>
      <c r="I83" s="51">
        <v>22605</v>
      </c>
      <c r="J83" s="53">
        <v>47504</v>
      </c>
      <c r="K83" s="51">
        <v>19739</v>
      </c>
      <c r="L83" s="51">
        <v>40675</v>
      </c>
      <c r="M83" s="51">
        <v>40154.896000000001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3278</v>
      </c>
      <c r="F90" s="27">
        <v>10430</v>
      </c>
      <c r="G90" s="27">
        <v>528</v>
      </c>
      <c r="H90" s="28">
        <v>0</v>
      </c>
      <c r="I90" s="27">
        <v>0</v>
      </c>
      <c r="J90" s="29">
        <v>133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2368793</v>
      </c>
      <c r="F92" s="103">
        <f t="shared" ref="F92:M92" si="16">F4+F51+F77+F90</f>
        <v>2640287</v>
      </c>
      <c r="G92" s="103">
        <f t="shared" si="16"/>
        <v>2951554</v>
      </c>
      <c r="H92" s="104">
        <f t="shared" si="16"/>
        <v>3191116</v>
      </c>
      <c r="I92" s="103">
        <f t="shared" si="16"/>
        <v>3168972</v>
      </c>
      <c r="J92" s="105">
        <f t="shared" si="16"/>
        <v>3153395</v>
      </c>
      <c r="K92" s="103">
        <f t="shared" si="16"/>
        <v>3354835</v>
      </c>
      <c r="L92" s="103">
        <f t="shared" si="16"/>
        <v>3492488</v>
      </c>
      <c r="M92" s="103">
        <f t="shared" si="16"/>
        <v>3726174.7350000008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303366</v>
      </c>
      <c r="F4" s="27">
        <f t="shared" ref="F4:M4" si="0">F5+F8+F47</f>
        <v>391543</v>
      </c>
      <c r="G4" s="27">
        <f t="shared" si="0"/>
        <v>498998</v>
      </c>
      <c r="H4" s="28">
        <f t="shared" si="0"/>
        <v>462176</v>
      </c>
      <c r="I4" s="27">
        <f t="shared" si="0"/>
        <v>462401</v>
      </c>
      <c r="J4" s="29">
        <f t="shared" si="0"/>
        <v>489963</v>
      </c>
      <c r="K4" s="27">
        <f t="shared" si="0"/>
        <v>467853</v>
      </c>
      <c r="L4" s="27">
        <f t="shared" si="0"/>
        <v>492343</v>
      </c>
      <c r="M4" s="27">
        <f t="shared" si="0"/>
        <v>517869.17899999995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198095</v>
      </c>
      <c r="F5" s="59">
        <f t="shared" ref="F5:M5" si="1">SUM(F6:F7)</f>
        <v>270199</v>
      </c>
      <c r="G5" s="59">
        <f t="shared" si="1"/>
        <v>333921</v>
      </c>
      <c r="H5" s="60">
        <f t="shared" si="1"/>
        <v>343903</v>
      </c>
      <c r="I5" s="59">
        <f t="shared" si="1"/>
        <v>343903</v>
      </c>
      <c r="J5" s="61">
        <f t="shared" si="1"/>
        <v>346214</v>
      </c>
      <c r="K5" s="59">
        <f t="shared" si="1"/>
        <v>365643</v>
      </c>
      <c r="L5" s="59">
        <f t="shared" si="1"/>
        <v>390902</v>
      </c>
      <c r="M5" s="59">
        <f t="shared" si="1"/>
        <v>417874.23399999994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166637</v>
      </c>
      <c r="F6" s="36">
        <v>227476</v>
      </c>
      <c r="G6" s="36">
        <v>281487</v>
      </c>
      <c r="H6" s="37">
        <v>288314</v>
      </c>
      <c r="I6" s="36">
        <v>288314</v>
      </c>
      <c r="J6" s="38">
        <v>290625</v>
      </c>
      <c r="K6" s="36">
        <v>306441</v>
      </c>
      <c r="L6" s="36">
        <v>332481</v>
      </c>
      <c r="M6" s="36">
        <v>392434.05799999996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31458</v>
      </c>
      <c r="F7" s="51">
        <v>42723</v>
      </c>
      <c r="G7" s="51">
        <v>52434</v>
      </c>
      <c r="H7" s="52">
        <v>55589</v>
      </c>
      <c r="I7" s="51">
        <v>55589</v>
      </c>
      <c r="J7" s="53">
        <v>55589</v>
      </c>
      <c r="K7" s="51">
        <v>59202</v>
      </c>
      <c r="L7" s="51">
        <v>58421</v>
      </c>
      <c r="M7" s="51">
        <v>25440.175999999999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103620</v>
      </c>
      <c r="F8" s="59">
        <f t="shared" ref="F8:M8" si="2">SUM(F9:F46)</f>
        <v>121059</v>
      </c>
      <c r="G8" s="59">
        <f t="shared" si="2"/>
        <v>165032</v>
      </c>
      <c r="H8" s="60">
        <f t="shared" si="2"/>
        <v>117923</v>
      </c>
      <c r="I8" s="59">
        <f t="shared" si="2"/>
        <v>118148</v>
      </c>
      <c r="J8" s="61">
        <f t="shared" si="2"/>
        <v>143083</v>
      </c>
      <c r="K8" s="59">
        <f t="shared" si="2"/>
        <v>101860</v>
      </c>
      <c r="L8" s="59">
        <f t="shared" si="2"/>
        <v>101441</v>
      </c>
      <c r="M8" s="59">
        <f t="shared" si="2"/>
        <v>99994.944999999992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1</v>
      </c>
      <c r="G9" s="36">
        <v>0</v>
      </c>
      <c r="H9" s="37">
        <v>0</v>
      </c>
      <c r="I9" s="36">
        <v>1040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3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3050</v>
      </c>
      <c r="F11" s="44">
        <v>2024</v>
      </c>
      <c r="G11" s="44">
        <v>420</v>
      </c>
      <c r="H11" s="45">
        <v>600</v>
      </c>
      <c r="I11" s="44">
        <v>1153</v>
      </c>
      <c r="J11" s="46">
        <v>960</v>
      </c>
      <c r="K11" s="44">
        <v>1923</v>
      </c>
      <c r="L11" s="44">
        <v>814</v>
      </c>
      <c r="M11" s="44">
        <v>358.14199999999994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9</v>
      </c>
      <c r="F14" s="44">
        <v>316</v>
      </c>
      <c r="G14" s="44">
        <v>20</v>
      </c>
      <c r="H14" s="45">
        <v>50</v>
      </c>
      <c r="I14" s="44">
        <v>50</v>
      </c>
      <c r="J14" s="46">
        <v>12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5755</v>
      </c>
      <c r="F15" s="44">
        <v>4298</v>
      </c>
      <c r="G15" s="44">
        <v>5795</v>
      </c>
      <c r="H15" s="45">
        <v>5670</v>
      </c>
      <c r="I15" s="44">
        <v>4691</v>
      </c>
      <c r="J15" s="46">
        <v>5849</v>
      </c>
      <c r="K15" s="44">
        <v>4532</v>
      </c>
      <c r="L15" s="44">
        <v>4129</v>
      </c>
      <c r="M15" s="44">
        <v>3941.8369999999995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19</v>
      </c>
      <c r="F16" s="44">
        <v>531</v>
      </c>
      <c r="G16" s="44">
        <v>9</v>
      </c>
      <c r="H16" s="45">
        <v>54</v>
      </c>
      <c r="I16" s="44">
        <v>113</v>
      </c>
      <c r="J16" s="46">
        <v>40</v>
      </c>
      <c r="K16" s="44">
        <v>0</v>
      </c>
      <c r="L16" s="44">
        <v>0</v>
      </c>
      <c r="M16" s="44">
        <v>0.25399999999999068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922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5734</v>
      </c>
      <c r="F22" s="44">
        <v>13742</v>
      </c>
      <c r="G22" s="44">
        <v>2276</v>
      </c>
      <c r="H22" s="45">
        <v>13432</v>
      </c>
      <c r="I22" s="44">
        <v>13362</v>
      </c>
      <c r="J22" s="46">
        <v>1464</v>
      </c>
      <c r="K22" s="44">
        <v>12104</v>
      </c>
      <c r="L22" s="44">
        <v>8204</v>
      </c>
      <c r="M22" s="44">
        <v>8226.8119999999999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35</v>
      </c>
      <c r="F23" s="44">
        <v>4130</v>
      </c>
      <c r="G23" s="44">
        <v>17</v>
      </c>
      <c r="H23" s="45">
        <v>0</v>
      </c>
      <c r="I23" s="44">
        <v>0</v>
      </c>
      <c r="J23" s="46">
        <v>990</v>
      </c>
      <c r="K23" s="44">
        <v>0</v>
      </c>
      <c r="L23" s="44">
        <v>0</v>
      </c>
      <c r="M23" s="44">
        <v>0.22599999999999909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55593</v>
      </c>
      <c r="F25" s="44">
        <v>35271</v>
      </c>
      <c r="G25" s="44">
        <v>28173</v>
      </c>
      <c r="H25" s="45">
        <v>11662</v>
      </c>
      <c r="I25" s="44">
        <v>22887</v>
      </c>
      <c r="J25" s="46">
        <v>69163</v>
      </c>
      <c r="K25" s="44">
        <v>30566</v>
      </c>
      <c r="L25" s="44">
        <v>36784</v>
      </c>
      <c r="M25" s="44">
        <v>35016.273999999998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8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426</v>
      </c>
      <c r="F30" s="44">
        <v>595</v>
      </c>
      <c r="G30" s="44">
        <v>433</v>
      </c>
      <c r="H30" s="45">
        <v>0</v>
      </c>
      <c r="I30" s="44">
        <v>1400</v>
      </c>
      <c r="J30" s="46">
        <v>431</v>
      </c>
      <c r="K30" s="44">
        <v>1000</v>
      </c>
      <c r="L30" s="44">
        <v>283</v>
      </c>
      <c r="M30" s="44">
        <v>296.99899999999997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22</v>
      </c>
      <c r="G32" s="44">
        <v>23</v>
      </c>
      <c r="H32" s="45">
        <v>0</v>
      </c>
      <c r="I32" s="44">
        <v>20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1683</v>
      </c>
      <c r="F33" s="44">
        <v>1507</v>
      </c>
      <c r="G33" s="44">
        <v>1099</v>
      </c>
      <c r="H33" s="45">
        <v>6256</v>
      </c>
      <c r="I33" s="44">
        <v>5500</v>
      </c>
      <c r="J33" s="46">
        <v>2760</v>
      </c>
      <c r="K33" s="44">
        <v>5380</v>
      </c>
      <c r="L33" s="44">
        <v>8334</v>
      </c>
      <c r="M33" s="44">
        <v>8363.7019999999993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232</v>
      </c>
      <c r="F34" s="44">
        <v>273</v>
      </c>
      <c r="G34" s="44">
        <v>374</v>
      </c>
      <c r="H34" s="45">
        <v>645</v>
      </c>
      <c r="I34" s="44">
        <v>645</v>
      </c>
      <c r="J34" s="46">
        <v>530</v>
      </c>
      <c r="K34" s="44">
        <v>500</v>
      </c>
      <c r="L34" s="44">
        <v>676</v>
      </c>
      <c r="M34" s="44">
        <v>710.82799999999997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2697</v>
      </c>
      <c r="F37" s="44">
        <v>5077</v>
      </c>
      <c r="G37" s="44">
        <v>2600</v>
      </c>
      <c r="H37" s="45">
        <v>4573</v>
      </c>
      <c r="I37" s="44">
        <v>4205</v>
      </c>
      <c r="J37" s="46">
        <v>3007</v>
      </c>
      <c r="K37" s="44">
        <v>4935</v>
      </c>
      <c r="L37" s="44">
        <v>4036</v>
      </c>
      <c r="M37" s="44">
        <v>4060.9079999999994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727</v>
      </c>
      <c r="F38" s="44">
        <v>1216</v>
      </c>
      <c r="G38" s="44">
        <v>793</v>
      </c>
      <c r="H38" s="45">
        <v>2564</v>
      </c>
      <c r="I38" s="44">
        <v>3644</v>
      </c>
      <c r="J38" s="46">
        <v>2146</v>
      </c>
      <c r="K38" s="44">
        <v>0</v>
      </c>
      <c r="L38" s="44">
        <v>0</v>
      </c>
      <c r="M38" s="44">
        <v>0.31799999999930151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20980</v>
      </c>
      <c r="F39" s="44">
        <v>19615</v>
      </c>
      <c r="G39" s="44">
        <v>56973</v>
      </c>
      <c r="H39" s="45">
        <v>50095</v>
      </c>
      <c r="I39" s="44">
        <v>50173</v>
      </c>
      <c r="J39" s="46">
        <v>53676</v>
      </c>
      <c r="K39" s="44">
        <v>38707</v>
      </c>
      <c r="L39" s="44">
        <v>30941</v>
      </c>
      <c r="M39" s="44">
        <v>30841.445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480</v>
      </c>
      <c r="F40" s="44">
        <v>84</v>
      </c>
      <c r="G40" s="44">
        <v>28</v>
      </c>
      <c r="H40" s="45">
        <v>2691</v>
      </c>
      <c r="I40" s="44">
        <v>2644</v>
      </c>
      <c r="J40" s="46">
        <v>578</v>
      </c>
      <c r="K40" s="44">
        <v>0</v>
      </c>
      <c r="L40" s="44">
        <v>0</v>
      </c>
      <c r="M40" s="44">
        <v>-0.20100000000002183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707</v>
      </c>
      <c r="F42" s="44">
        <v>24556</v>
      </c>
      <c r="G42" s="44">
        <v>63404</v>
      </c>
      <c r="H42" s="45">
        <v>15574</v>
      </c>
      <c r="I42" s="44">
        <v>2838</v>
      </c>
      <c r="J42" s="46">
        <v>1452</v>
      </c>
      <c r="K42" s="44">
        <v>2213</v>
      </c>
      <c r="L42" s="44">
        <v>7240</v>
      </c>
      <c r="M42" s="44">
        <v>8176.7199999999984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186</v>
      </c>
      <c r="F43" s="44">
        <v>1401</v>
      </c>
      <c r="G43" s="44">
        <v>4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5307</v>
      </c>
      <c r="F44" s="44">
        <v>5467</v>
      </c>
      <c r="G44" s="44">
        <v>2591</v>
      </c>
      <c r="H44" s="45">
        <v>4057</v>
      </c>
      <c r="I44" s="44">
        <v>3757</v>
      </c>
      <c r="J44" s="46">
        <v>0</v>
      </c>
      <c r="K44" s="44">
        <v>0</v>
      </c>
      <c r="L44" s="44">
        <v>0</v>
      </c>
      <c r="M44" s="44">
        <v>0.25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26</v>
      </c>
      <c r="J45" s="46">
        <v>25</v>
      </c>
      <c r="K45" s="44">
        <v>0</v>
      </c>
      <c r="L45" s="44">
        <v>0</v>
      </c>
      <c r="M45" s="44">
        <v>0.43099999999999739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1651</v>
      </c>
      <c r="F47" s="59">
        <f t="shared" ref="F47:M47" si="3">SUM(F48:F49)</f>
        <v>285</v>
      </c>
      <c r="G47" s="59">
        <f t="shared" si="3"/>
        <v>45</v>
      </c>
      <c r="H47" s="60">
        <f t="shared" si="3"/>
        <v>350</v>
      </c>
      <c r="I47" s="59">
        <f t="shared" si="3"/>
        <v>350</v>
      </c>
      <c r="J47" s="61">
        <f t="shared" si="3"/>
        <v>666</v>
      </c>
      <c r="K47" s="59">
        <f t="shared" si="3"/>
        <v>350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1651</v>
      </c>
      <c r="F48" s="36">
        <v>285</v>
      </c>
      <c r="G48" s="36">
        <v>45</v>
      </c>
      <c r="H48" s="37">
        <v>350</v>
      </c>
      <c r="I48" s="36">
        <v>350</v>
      </c>
      <c r="J48" s="38">
        <v>666</v>
      </c>
      <c r="K48" s="36">
        <v>350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31</v>
      </c>
      <c r="F51" s="27">
        <f t="shared" ref="F51:M51" si="4">F52+F59+F62+F63+F64+F72+F73</f>
        <v>1074</v>
      </c>
      <c r="G51" s="27">
        <f t="shared" si="4"/>
        <v>355</v>
      </c>
      <c r="H51" s="28">
        <f t="shared" si="4"/>
        <v>32</v>
      </c>
      <c r="I51" s="27">
        <f t="shared" si="4"/>
        <v>80</v>
      </c>
      <c r="J51" s="29">
        <f t="shared" si="4"/>
        <v>315</v>
      </c>
      <c r="K51" s="27">
        <f t="shared" si="4"/>
        <v>32</v>
      </c>
      <c r="L51" s="27">
        <f t="shared" si="4"/>
        <v>34</v>
      </c>
      <c r="M51" s="27">
        <f t="shared" si="4"/>
        <v>35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912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912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912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119</v>
      </c>
      <c r="G64" s="51">
        <f t="shared" si="9"/>
        <v>230</v>
      </c>
      <c r="H64" s="52">
        <f t="shared" si="9"/>
        <v>0</v>
      </c>
      <c r="I64" s="51">
        <f t="shared" si="9"/>
        <v>48</v>
      </c>
      <c r="J64" s="53">
        <f t="shared" si="9"/>
        <v>48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119</v>
      </c>
      <c r="G68" s="44">
        <f t="shared" si="11"/>
        <v>230</v>
      </c>
      <c r="H68" s="45">
        <f t="shared" si="11"/>
        <v>0</v>
      </c>
      <c r="I68" s="44">
        <f t="shared" si="11"/>
        <v>48</v>
      </c>
      <c r="J68" s="46">
        <f t="shared" si="11"/>
        <v>48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119</v>
      </c>
      <c r="G70" s="51">
        <v>230</v>
      </c>
      <c r="H70" s="52">
        <v>0</v>
      </c>
      <c r="I70" s="51">
        <v>48</v>
      </c>
      <c r="J70" s="53">
        <v>48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31</v>
      </c>
      <c r="F73" s="44">
        <f t="shared" ref="F73:M73" si="12">SUM(F74:F75)</f>
        <v>43</v>
      </c>
      <c r="G73" s="44">
        <f t="shared" si="12"/>
        <v>125</v>
      </c>
      <c r="H73" s="45">
        <f t="shared" si="12"/>
        <v>32</v>
      </c>
      <c r="I73" s="44">
        <f t="shared" si="12"/>
        <v>32</v>
      </c>
      <c r="J73" s="46">
        <f t="shared" si="12"/>
        <v>267</v>
      </c>
      <c r="K73" s="44">
        <f t="shared" si="12"/>
        <v>32</v>
      </c>
      <c r="L73" s="44">
        <f t="shared" si="12"/>
        <v>34</v>
      </c>
      <c r="M73" s="44">
        <f t="shared" si="12"/>
        <v>35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31</v>
      </c>
      <c r="F74" s="36">
        <v>0</v>
      </c>
      <c r="G74" s="36">
        <v>71</v>
      </c>
      <c r="H74" s="37">
        <v>32</v>
      </c>
      <c r="I74" s="36">
        <v>32</v>
      </c>
      <c r="J74" s="38">
        <v>267</v>
      </c>
      <c r="K74" s="36">
        <v>32</v>
      </c>
      <c r="L74" s="36">
        <v>34</v>
      </c>
      <c r="M74" s="36">
        <v>35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43</v>
      </c>
      <c r="G75" s="51">
        <v>54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22587</v>
      </c>
      <c r="F77" s="27">
        <f t="shared" ref="F77:M77" si="13">F78+F81+F84+F85+F86+F87+F88</f>
        <v>31735</v>
      </c>
      <c r="G77" s="27">
        <f t="shared" si="13"/>
        <v>1731</v>
      </c>
      <c r="H77" s="28">
        <f t="shared" si="13"/>
        <v>3100</v>
      </c>
      <c r="I77" s="27">
        <f t="shared" si="13"/>
        <v>2875</v>
      </c>
      <c r="J77" s="29">
        <f t="shared" si="13"/>
        <v>4057</v>
      </c>
      <c r="K77" s="27">
        <f t="shared" si="13"/>
        <v>3100</v>
      </c>
      <c r="L77" s="27">
        <f t="shared" si="13"/>
        <v>3247</v>
      </c>
      <c r="M77" s="27">
        <f t="shared" si="13"/>
        <v>3415.0909999999999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635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635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22587</v>
      </c>
      <c r="F81" s="44">
        <f t="shared" ref="F81:M81" si="15">SUM(F82:F83)</f>
        <v>31100</v>
      </c>
      <c r="G81" s="44">
        <f t="shared" si="15"/>
        <v>1731</v>
      </c>
      <c r="H81" s="45">
        <f t="shared" si="15"/>
        <v>3100</v>
      </c>
      <c r="I81" s="44">
        <f t="shared" si="15"/>
        <v>2875</v>
      </c>
      <c r="J81" s="46">
        <f t="shared" si="15"/>
        <v>4057</v>
      </c>
      <c r="K81" s="44">
        <f t="shared" si="15"/>
        <v>3100</v>
      </c>
      <c r="L81" s="44">
        <f t="shared" si="15"/>
        <v>3247</v>
      </c>
      <c r="M81" s="44">
        <f t="shared" si="15"/>
        <v>3415.0909999999999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22587</v>
      </c>
      <c r="F83" s="51">
        <v>31100</v>
      </c>
      <c r="G83" s="51">
        <v>1731</v>
      </c>
      <c r="H83" s="52">
        <v>3100</v>
      </c>
      <c r="I83" s="51">
        <v>2875</v>
      </c>
      <c r="J83" s="53">
        <v>4057</v>
      </c>
      <c r="K83" s="51">
        <v>3100</v>
      </c>
      <c r="L83" s="51">
        <v>3247</v>
      </c>
      <c r="M83" s="51">
        <v>3415.0909999999999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5720</v>
      </c>
      <c r="F90" s="27">
        <v>9516</v>
      </c>
      <c r="G90" s="27">
        <v>3891</v>
      </c>
      <c r="H90" s="28">
        <v>0</v>
      </c>
      <c r="I90" s="27">
        <v>0</v>
      </c>
      <c r="J90" s="29">
        <v>1105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331704</v>
      </c>
      <c r="F92" s="103">
        <f t="shared" ref="F92:M92" si="16">F4+F51+F77+F90</f>
        <v>433868</v>
      </c>
      <c r="G92" s="103">
        <f t="shared" si="16"/>
        <v>504975</v>
      </c>
      <c r="H92" s="104">
        <f t="shared" si="16"/>
        <v>465308</v>
      </c>
      <c r="I92" s="103">
        <f t="shared" si="16"/>
        <v>465356</v>
      </c>
      <c r="J92" s="105">
        <f t="shared" si="16"/>
        <v>495440</v>
      </c>
      <c r="K92" s="103">
        <f t="shared" si="16"/>
        <v>470985</v>
      </c>
      <c r="L92" s="103">
        <f t="shared" si="16"/>
        <v>495624</v>
      </c>
      <c r="M92" s="103">
        <f t="shared" si="16"/>
        <v>521319.26999999996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891063</v>
      </c>
      <c r="F4" s="27">
        <f t="shared" ref="F4:M4" si="0">F5+F8+F47</f>
        <v>988713</v>
      </c>
      <c r="G4" s="27">
        <f t="shared" si="0"/>
        <v>1063125</v>
      </c>
      <c r="H4" s="28">
        <f t="shared" si="0"/>
        <v>1140641</v>
      </c>
      <c r="I4" s="27">
        <f t="shared" si="0"/>
        <v>1136819</v>
      </c>
      <c r="J4" s="29">
        <f t="shared" si="0"/>
        <v>1180568</v>
      </c>
      <c r="K4" s="27">
        <f t="shared" si="0"/>
        <v>1176430</v>
      </c>
      <c r="L4" s="27">
        <f t="shared" si="0"/>
        <v>1291049</v>
      </c>
      <c r="M4" s="27">
        <f t="shared" si="0"/>
        <v>1357665.6269999999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688895</v>
      </c>
      <c r="F5" s="59">
        <f t="shared" ref="F5:M5" si="1">SUM(F6:F7)</f>
        <v>780298</v>
      </c>
      <c r="G5" s="59">
        <f t="shared" si="1"/>
        <v>874228</v>
      </c>
      <c r="H5" s="60">
        <f t="shared" si="1"/>
        <v>894677</v>
      </c>
      <c r="I5" s="59">
        <f t="shared" si="1"/>
        <v>896563</v>
      </c>
      <c r="J5" s="61">
        <f t="shared" si="1"/>
        <v>945586</v>
      </c>
      <c r="K5" s="59">
        <f t="shared" si="1"/>
        <v>966536</v>
      </c>
      <c r="L5" s="59">
        <f t="shared" si="1"/>
        <v>1039548</v>
      </c>
      <c r="M5" s="59">
        <f t="shared" si="1"/>
        <v>1093187.2439999999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553219</v>
      </c>
      <c r="F6" s="36">
        <v>616619</v>
      </c>
      <c r="G6" s="36">
        <v>700287</v>
      </c>
      <c r="H6" s="37">
        <v>746418</v>
      </c>
      <c r="I6" s="36">
        <v>751614</v>
      </c>
      <c r="J6" s="38">
        <v>804279</v>
      </c>
      <c r="K6" s="36">
        <v>786451</v>
      </c>
      <c r="L6" s="36">
        <v>886498</v>
      </c>
      <c r="M6" s="36">
        <v>939744.80199999991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135676</v>
      </c>
      <c r="F7" s="51">
        <v>163679</v>
      </c>
      <c r="G7" s="51">
        <v>173941</v>
      </c>
      <c r="H7" s="52">
        <v>148259</v>
      </c>
      <c r="I7" s="51">
        <v>144949</v>
      </c>
      <c r="J7" s="53">
        <v>141307</v>
      </c>
      <c r="K7" s="51">
        <v>180085</v>
      </c>
      <c r="L7" s="51">
        <v>153050</v>
      </c>
      <c r="M7" s="51">
        <v>153442.44199999998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202140</v>
      </c>
      <c r="F8" s="59">
        <f t="shared" ref="F8:M8" si="2">SUM(F9:F46)</f>
        <v>208414</v>
      </c>
      <c r="G8" s="59">
        <f t="shared" si="2"/>
        <v>188895</v>
      </c>
      <c r="H8" s="60">
        <f t="shared" si="2"/>
        <v>245924</v>
      </c>
      <c r="I8" s="59">
        <f t="shared" si="2"/>
        <v>240227</v>
      </c>
      <c r="J8" s="61">
        <f t="shared" si="2"/>
        <v>234971</v>
      </c>
      <c r="K8" s="59">
        <f t="shared" si="2"/>
        <v>209868</v>
      </c>
      <c r="L8" s="59">
        <f t="shared" si="2"/>
        <v>251466</v>
      </c>
      <c r="M8" s="59">
        <f t="shared" si="2"/>
        <v>264441.52799999999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5</v>
      </c>
      <c r="G9" s="36">
        <v>4</v>
      </c>
      <c r="H9" s="37">
        <v>1</v>
      </c>
      <c r="I9" s="36">
        <v>5</v>
      </c>
      <c r="J9" s="38">
        <v>6</v>
      </c>
      <c r="K9" s="36">
        <v>0</v>
      </c>
      <c r="L9" s="36">
        <v>49</v>
      </c>
      <c r="M9" s="36">
        <v>50.596999999999994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7</v>
      </c>
      <c r="G10" s="44">
        <v>35</v>
      </c>
      <c r="H10" s="45">
        <v>60</v>
      </c>
      <c r="I10" s="44">
        <v>40</v>
      </c>
      <c r="J10" s="46">
        <v>25</v>
      </c>
      <c r="K10" s="44">
        <v>0</v>
      </c>
      <c r="L10" s="44">
        <v>7</v>
      </c>
      <c r="M10" s="44">
        <v>7.3709999999999996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4262</v>
      </c>
      <c r="F11" s="44">
        <v>3380</v>
      </c>
      <c r="G11" s="44">
        <v>2043</v>
      </c>
      <c r="H11" s="45">
        <v>2121</v>
      </c>
      <c r="I11" s="44">
        <v>808</v>
      </c>
      <c r="J11" s="46">
        <v>790</v>
      </c>
      <c r="K11" s="44">
        <v>902</v>
      </c>
      <c r="L11" s="44">
        <v>1125</v>
      </c>
      <c r="M11" s="44">
        <v>1181.625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92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99</v>
      </c>
      <c r="F14" s="44">
        <v>230</v>
      </c>
      <c r="G14" s="44">
        <v>195</v>
      </c>
      <c r="H14" s="45">
        <v>259</v>
      </c>
      <c r="I14" s="44">
        <v>92</v>
      </c>
      <c r="J14" s="46">
        <v>113</v>
      </c>
      <c r="K14" s="44">
        <v>0</v>
      </c>
      <c r="L14" s="44">
        <v>10</v>
      </c>
      <c r="M14" s="44">
        <v>10.53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3327</v>
      </c>
      <c r="F15" s="44">
        <v>4006</v>
      </c>
      <c r="G15" s="44">
        <v>4352</v>
      </c>
      <c r="H15" s="45">
        <v>4602</v>
      </c>
      <c r="I15" s="44">
        <v>3568</v>
      </c>
      <c r="J15" s="46">
        <v>5966</v>
      </c>
      <c r="K15" s="44">
        <v>815</v>
      </c>
      <c r="L15" s="44">
        <v>2703</v>
      </c>
      <c r="M15" s="44">
        <v>4192.3109999999997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1205</v>
      </c>
      <c r="F16" s="44">
        <v>1485</v>
      </c>
      <c r="G16" s="44">
        <v>1336</v>
      </c>
      <c r="H16" s="45">
        <v>2041</v>
      </c>
      <c r="I16" s="44">
        <v>2044</v>
      </c>
      <c r="J16" s="46">
        <v>1620</v>
      </c>
      <c r="K16" s="44">
        <v>790</v>
      </c>
      <c r="L16" s="44">
        <v>1470</v>
      </c>
      <c r="M16" s="44">
        <v>1661.7399999999998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665</v>
      </c>
      <c r="F17" s="44">
        <v>959</v>
      </c>
      <c r="G17" s="44">
        <v>1071</v>
      </c>
      <c r="H17" s="45">
        <v>846</v>
      </c>
      <c r="I17" s="44">
        <v>230</v>
      </c>
      <c r="J17" s="46">
        <v>885</v>
      </c>
      <c r="K17" s="44">
        <v>0</v>
      </c>
      <c r="L17" s="44">
        <v>269</v>
      </c>
      <c r="M17" s="44">
        <v>888.78500000000008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17686</v>
      </c>
      <c r="F19" s="44">
        <v>14496</v>
      </c>
      <c r="G19" s="44">
        <v>14179</v>
      </c>
      <c r="H19" s="45">
        <v>10550</v>
      </c>
      <c r="I19" s="44">
        <v>26559</v>
      </c>
      <c r="J19" s="46">
        <v>27543</v>
      </c>
      <c r="K19" s="44">
        <v>27822</v>
      </c>
      <c r="L19" s="44">
        <v>29279</v>
      </c>
      <c r="M19" s="44">
        <v>30789.787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15770</v>
      </c>
      <c r="F22" s="44">
        <v>19340</v>
      </c>
      <c r="G22" s="44">
        <v>10953</v>
      </c>
      <c r="H22" s="45">
        <v>15540</v>
      </c>
      <c r="I22" s="44">
        <v>17961</v>
      </c>
      <c r="J22" s="46">
        <v>16482</v>
      </c>
      <c r="K22" s="44">
        <v>9679</v>
      </c>
      <c r="L22" s="44">
        <v>11871</v>
      </c>
      <c r="M22" s="44">
        <v>12483.163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31918</v>
      </c>
      <c r="F23" s="44">
        <v>35984</v>
      </c>
      <c r="G23" s="44">
        <v>26376</v>
      </c>
      <c r="H23" s="45">
        <v>41600</v>
      </c>
      <c r="I23" s="44">
        <v>36248</v>
      </c>
      <c r="J23" s="46">
        <v>33037</v>
      </c>
      <c r="K23" s="44">
        <v>36868</v>
      </c>
      <c r="L23" s="44">
        <v>34236</v>
      </c>
      <c r="M23" s="44">
        <v>36003.508000000002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1656</v>
      </c>
      <c r="F25" s="44">
        <v>1144</v>
      </c>
      <c r="G25" s="44">
        <v>1376</v>
      </c>
      <c r="H25" s="45">
        <v>0</v>
      </c>
      <c r="I25" s="44">
        <v>1048</v>
      </c>
      <c r="J25" s="46">
        <v>1261</v>
      </c>
      <c r="K25" s="44">
        <v>1184</v>
      </c>
      <c r="L25" s="44">
        <v>810</v>
      </c>
      <c r="M25" s="44">
        <v>851.93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936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4292</v>
      </c>
      <c r="F29" s="44">
        <v>5577</v>
      </c>
      <c r="G29" s="44">
        <v>5649</v>
      </c>
      <c r="H29" s="45">
        <v>6225</v>
      </c>
      <c r="I29" s="44">
        <v>8088</v>
      </c>
      <c r="J29" s="46">
        <v>7380</v>
      </c>
      <c r="K29" s="44">
        <v>5130</v>
      </c>
      <c r="L29" s="44">
        <v>6636</v>
      </c>
      <c r="M29" s="44">
        <v>6978.7079999999996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2350</v>
      </c>
      <c r="F30" s="44">
        <v>2181</v>
      </c>
      <c r="G30" s="44">
        <v>2686</v>
      </c>
      <c r="H30" s="45">
        <v>2420</v>
      </c>
      <c r="I30" s="44">
        <v>4025</v>
      </c>
      <c r="J30" s="46">
        <v>3477</v>
      </c>
      <c r="K30" s="44">
        <v>7960</v>
      </c>
      <c r="L30" s="44">
        <v>4597</v>
      </c>
      <c r="M30" s="44">
        <v>4835.6409999999996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1988</v>
      </c>
      <c r="F32" s="44">
        <v>2017</v>
      </c>
      <c r="G32" s="44">
        <v>1935</v>
      </c>
      <c r="H32" s="45">
        <v>1152</v>
      </c>
      <c r="I32" s="44">
        <v>2272</v>
      </c>
      <c r="J32" s="46">
        <v>2043</v>
      </c>
      <c r="K32" s="44">
        <v>0</v>
      </c>
      <c r="L32" s="44">
        <v>984</v>
      </c>
      <c r="M32" s="44">
        <v>1172.095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45249</v>
      </c>
      <c r="F33" s="44">
        <v>56169</v>
      </c>
      <c r="G33" s="44">
        <v>66209</v>
      </c>
      <c r="H33" s="45">
        <v>62544</v>
      </c>
      <c r="I33" s="44">
        <v>62964</v>
      </c>
      <c r="J33" s="46">
        <v>57970</v>
      </c>
      <c r="K33" s="44">
        <v>53127</v>
      </c>
      <c r="L33" s="44">
        <v>73591</v>
      </c>
      <c r="M33" s="44">
        <v>77387.323000000004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37431</v>
      </c>
      <c r="F34" s="44">
        <v>32318</v>
      </c>
      <c r="G34" s="44">
        <v>19044</v>
      </c>
      <c r="H34" s="45">
        <v>49431</v>
      </c>
      <c r="I34" s="44">
        <v>38702</v>
      </c>
      <c r="J34" s="46">
        <v>38413</v>
      </c>
      <c r="K34" s="44">
        <v>50174</v>
      </c>
      <c r="L34" s="44">
        <v>52350</v>
      </c>
      <c r="M34" s="44">
        <v>49120.735999999997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9243</v>
      </c>
      <c r="F37" s="44">
        <v>11005</v>
      </c>
      <c r="G37" s="44">
        <v>14838</v>
      </c>
      <c r="H37" s="45">
        <v>27184</v>
      </c>
      <c r="I37" s="44">
        <v>19355</v>
      </c>
      <c r="J37" s="46">
        <v>20336</v>
      </c>
      <c r="K37" s="44">
        <v>14155</v>
      </c>
      <c r="L37" s="44">
        <v>18900</v>
      </c>
      <c r="M37" s="44">
        <v>19875.699999999997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5489</v>
      </c>
      <c r="F38" s="44">
        <v>4072</v>
      </c>
      <c r="G38" s="44">
        <v>2795</v>
      </c>
      <c r="H38" s="45">
        <v>3473</v>
      </c>
      <c r="I38" s="44">
        <v>4421</v>
      </c>
      <c r="J38" s="46">
        <v>4103</v>
      </c>
      <c r="K38" s="44">
        <v>0</v>
      </c>
      <c r="L38" s="44">
        <v>3083</v>
      </c>
      <c r="M38" s="44">
        <v>3606.7370000000001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603</v>
      </c>
      <c r="F39" s="44">
        <v>2014</v>
      </c>
      <c r="G39" s="44">
        <v>4133</v>
      </c>
      <c r="H39" s="45">
        <v>2523</v>
      </c>
      <c r="I39" s="44">
        <v>1635</v>
      </c>
      <c r="J39" s="46">
        <v>3674</v>
      </c>
      <c r="K39" s="44">
        <v>0</v>
      </c>
      <c r="L39" s="44">
        <v>1498</v>
      </c>
      <c r="M39" s="44">
        <v>1807.0540000000001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13394</v>
      </c>
      <c r="F40" s="44">
        <v>4953</v>
      </c>
      <c r="G40" s="44">
        <v>4628</v>
      </c>
      <c r="H40" s="45">
        <v>9600</v>
      </c>
      <c r="I40" s="44">
        <v>5645</v>
      </c>
      <c r="J40" s="46">
        <v>5692</v>
      </c>
      <c r="K40" s="44">
        <v>0</v>
      </c>
      <c r="L40" s="44">
        <v>5540</v>
      </c>
      <c r="M40" s="44">
        <v>7510.5789999999997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400</v>
      </c>
      <c r="J41" s="46">
        <v>371</v>
      </c>
      <c r="K41" s="44">
        <v>0</v>
      </c>
      <c r="L41" s="44">
        <v>330</v>
      </c>
      <c r="M41" s="44">
        <v>347.48999999999995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4391</v>
      </c>
      <c r="F42" s="44">
        <v>4923</v>
      </c>
      <c r="G42" s="44">
        <v>3979</v>
      </c>
      <c r="H42" s="45">
        <v>1537</v>
      </c>
      <c r="I42" s="44">
        <v>1828</v>
      </c>
      <c r="J42" s="46">
        <v>1909</v>
      </c>
      <c r="K42" s="44">
        <v>1262</v>
      </c>
      <c r="L42" s="44">
        <v>1318</v>
      </c>
      <c r="M42" s="44">
        <v>1721.7609999999997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443</v>
      </c>
      <c r="F43" s="44">
        <v>1121</v>
      </c>
      <c r="G43" s="44">
        <v>555</v>
      </c>
      <c r="H43" s="45">
        <v>1054</v>
      </c>
      <c r="I43" s="44">
        <v>1329</v>
      </c>
      <c r="J43" s="46">
        <v>1294</v>
      </c>
      <c r="K43" s="44">
        <v>0</v>
      </c>
      <c r="L43" s="44">
        <v>91</v>
      </c>
      <c r="M43" s="44">
        <v>146.31399999999999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320</v>
      </c>
      <c r="F44" s="44">
        <v>468</v>
      </c>
      <c r="G44" s="44">
        <v>512</v>
      </c>
      <c r="H44" s="45">
        <v>989</v>
      </c>
      <c r="I44" s="44">
        <v>882</v>
      </c>
      <c r="J44" s="46">
        <v>535</v>
      </c>
      <c r="K44" s="44">
        <v>0</v>
      </c>
      <c r="L44" s="44">
        <v>719</v>
      </c>
      <c r="M44" s="44">
        <v>857.24799999999993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358</v>
      </c>
      <c r="F45" s="44">
        <v>468</v>
      </c>
      <c r="G45" s="44">
        <v>12</v>
      </c>
      <c r="H45" s="45">
        <v>172</v>
      </c>
      <c r="I45" s="44">
        <v>78</v>
      </c>
      <c r="J45" s="46">
        <v>46</v>
      </c>
      <c r="K45" s="44">
        <v>0</v>
      </c>
      <c r="L45" s="44">
        <v>0</v>
      </c>
      <c r="M45" s="44">
        <v>16.794999999999998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28</v>
      </c>
      <c r="F47" s="59">
        <f t="shared" ref="F47:M47" si="3">SUM(F48:F49)</f>
        <v>1</v>
      </c>
      <c r="G47" s="59">
        <f t="shared" si="3"/>
        <v>2</v>
      </c>
      <c r="H47" s="60">
        <f t="shared" si="3"/>
        <v>40</v>
      </c>
      <c r="I47" s="59">
        <f t="shared" si="3"/>
        <v>29</v>
      </c>
      <c r="J47" s="61">
        <f t="shared" si="3"/>
        <v>11</v>
      </c>
      <c r="K47" s="59">
        <f t="shared" si="3"/>
        <v>26</v>
      </c>
      <c r="L47" s="59">
        <f t="shared" si="3"/>
        <v>35</v>
      </c>
      <c r="M47" s="59">
        <f t="shared" si="3"/>
        <v>36.855000000000004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28</v>
      </c>
      <c r="F48" s="36">
        <v>1</v>
      </c>
      <c r="G48" s="36">
        <v>2</v>
      </c>
      <c r="H48" s="37">
        <v>40</v>
      </c>
      <c r="I48" s="36">
        <v>29</v>
      </c>
      <c r="J48" s="38">
        <v>11</v>
      </c>
      <c r="K48" s="36">
        <v>26</v>
      </c>
      <c r="L48" s="36">
        <v>35</v>
      </c>
      <c r="M48" s="36">
        <v>36.855000000000004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3681</v>
      </c>
      <c r="F51" s="27">
        <f t="shared" ref="F51:M51" si="4">F52+F59+F62+F63+F64+F72+F73</f>
        <v>3806</v>
      </c>
      <c r="G51" s="27">
        <f t="shared" si="4"/>
        <v>4095</v>
      </c>
      <c r="H51" s="28">
        <f t="shared" si="4"/>
        <v>7110</v>
      </c>
      <c r="I51" s="27">
        <f t="shared" si="4"/>
        <v>7469</v>
      </c>
      <c r="J51" s="29">
        <f t="shared" si="4"/>
        <v>7125</v>
      </c>
      <c r="K51" s="27">
        <f t="shared" si="4"/>
        <v>5182</v>
      </c>
      <c r="L51" s="27">
        <f t="shared" si="4"/>
        <v>6594</v>
      </c>
      <c r="M51" s="27">
        <f t="shared" si="4"/>
        <v>6935.482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2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2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2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359</v>
      </c>
      <c r="J64" s="53">
        <f t="shared" si="9"/>
        <v>359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359</v>
      </c>
      <c r="J68" s="46">
        <f t="shared" si="11"/>
        <v>359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359</v>
      </c>
      <c r="J70" s="53">
        <v>359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1163</v>
      </c>
      <c r="F72" s="44">
        <v>1588</v>
      </c>
      <c r="G72" s="44">
        <v>1304</v>
      </c>
      <c r="H72" s="45">
        <v>2320</v>
      </c>
      <c r="I72" s="44">
        <v>2320</v>
      </c>
      <c r="J72" s="46">
        <v>2335</v>
      </c>
      <c r="K72" s="44">
        <v>1864</v>
      </c>
      <c r="L72" s="44">
        <v>2462</v>
      </c>
      <c r="M72" s="44">
        <v>2589.4859999999999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2518</v>
      </c>
      <c r="F73" s="44">
        <f t="shared" ref="F73:M73" si="12">SUM(F74:F75)</f>
        <v>2216</v>
      </c>
      <c r="G73" s="44">
        <f t="shared" si="12"/>
        <v>2791</v>
      </c>
      <c r="H73" s="45">
        <f t="shared" si="12"/>
        <v>4790</v>
      </c>
      <c r="I73" s="44">
        <f t="shared" si="12"/>
        <v>4790</v>
      </c>
      <c r="J73" s="46">
        <f t="shared" si="12"/>
        <v>4431</v>
      </c>
      <c r="K73" s="44">
        <f t="shared" si="12"/>
        <v>3318</v>
      </c>
      <c r="L73" s="44">
        <f t="shared" si="12"/>
        <v>4132</v>
      </c>
      <c r="M73" s="44">
        <f t="shared" si="12"/>
        <v>4345.9960000000001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2518</v>
      </c>
      <c r="F74" s="36">
        <v>748</v>
      </c>
      <c r="G74" s="36">
        <v>2791</v>
      </c>
      <c r="H74" s="37">
        <v>4790</v>
      </c>
      <c r="I74" s="36">
        <v>4790</v>
      </c>
      <c r="J74" s="38">
        <v>4431</v>
      </c>
      <c r="K74" s="36">
        <v>3318</v>
      </c>
      <c r="L74" s="36">
        <v>4132</v>
      </c>
      <c r="M74" s="36">
        <v>4345.9960000000001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1468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16605</v>
      </c>
      <c r="F77" s="27">
        <f t="shared" ref="F77:M77" si="13">F78+F81+F84+F85+F86+F87+F88</f>
        <v>13955</v>
      </c>
      <c r="G77" s="27">
        <f t="shared" si="13"/>
        <v>16496</v>
      </c>
      <c r="H77" s="28">
        <f t="shared" si="13"/>
        <v>10016</v>
      </c>
      <c r="I77" s="27">
        <f t="shared" si="13"/>
        <v>8360</v>
      </c>
      <c r="J77" s="29">
        <f t="shared" si="13"/>
        <v>9883</v>
      </c>
      <c r="K77" s="27">
        <f t="shared" si="13"/>
        <v>12789</v>
      </c>
      <c r="L77" s="27">
        <f t="shared" si="13"/>
        <v>12350</v>
      </c>
      <c r="M77" s="27">
        <f t="shared" si="13"/>
        <v>12987.55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395</v>
      </c>
      <c r="F78" s="59">
        <f t="shared" ref="F78:M78" si="14">SUM(F79:F80)</f>
        <v>351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395</v>
      </c>
      <c r="F80" s="51">
        <v>351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16210</v>
      </c>
      <c r="F81" s="44">
        <f t="shared" ref="F81:M81" si="15">SUM(F82:F83)</f>
        <v>13604</v>
      </c>
      <c r="G81" s="44">
        <f t="shared" si="15"/>
        <v>16496</v>
      </c>
      <c r="H81" s="45">
        <f t="shared" si="15"/>
        <v>10016</v>
      </c>
      <c r="I81" s="44">
        <f t="shared" si="15"/>
        <v>8360</v>
      </c>
      <c r="J81" s="46">
        <f t="shared" si="15"/>
        <v>9883</v>
      </c>
      <c r="K81" s="44">
        <f t="shared" si="15"/>
        <v>12789</v>
      </c>
      <c r="L81" s="44">
        <f t="shared" si="15"/>
        <v>12350</v>
      </c>
      <c r="M81" s="44">
        <f t="shared" si="15"/>
        <v>12987.55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16210</v>
      </c>
      <c r="F83" s="51">
        <v>13604</v>
      </c>
      <c r="G83" s="51">
        <v>16496</v>
      </c>
      <c r="H83" s="52">
        <v>10016</v>
      </c>
      <c r="I83" s="51">
        <v>8360</v>
      </c>
      <c r="J83" s="53">
        <v>9883</v>
      </c>
      <c r="K83" s="51">
        <v>12789</v>
      </c>
      <c r="L83" s="51">
        <v>12350</v>
      </c>
      <c r="M83" s="51">
        <v>12987.55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1506</v>
      </c>
      <c r="F90" s="27">
        <v>3591</v>
      </c>
      <c r="G90" s="27">
        <v>173</v>
      </c>
      <c r="H90" s="28">
        <v>0</v>
      </c>
      <c r="I90" s="27">
        <v>0</v>
      </c>
      <c r="J90" s="29">
        <v>60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912855</v>
      </c>
      <c r="F92" s="103">
        <f t="shared" ref="F92:M92" si="16">F4+F51+F77+F90</f>
        <v>1010065</v>
      </c>
      <c r="G92" s="103">
        <f t="shared" si="16"/>
        <v>1083889</v>
      </c>
      <c r="H92" s="104">
        <f t="shared" si="16"/>
        <v>1157767</v>
      </c>
      <c r="I92" s="103">
        <f t="shared" si="16"/>
        <v>1152648</v>
      </c>
      <c r="J92" s="105">
        <f t="shared" si="16"/>
        <v>1197636</v>
      </c>
      <c r="K92" s="103">
        <f t="shared" si="16"/>
        <v>1194401</v>
      </c>
      <c r="L92" s="103">
        <f t="shared" si="16"/>
        <v>1309993</v>
      </c>
      <c r="M92" s="103">
        <f t="shared" si="16"/>
        <v>1377588.659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1566747</v>
      </c>
      <c r="F4" s="27">
        <f t="shared" ref="F4:M4" si="0">F5+F8+F47</f>
        <v>1705662</v>
      </c>
      <c r="G4" s="27">
        <f t="shared" si="0"/>
        <v>1870530</v>
      </c>
      <c r="H4" s="28">
        <f t="shared" si="0"/>
        <v>1940133</v>
      </c>
      <c r="I4" s="27">
        <f t="shared" si="0"/>
        <v>1933747</v>
      </c>
      <c r="J4" s="29">
        <f t="shared" si="0"/>
        <v>1917272</v>
      </c>
      <c r="K4" s="27">
        <f t="shared" si="0"/>
        <v>2037398</v>
      </c>
      <c r="L4" s="27">
        <f t="shared" si="0"/>
        <v>2136170</v>
      </c>
      <c r="M4" s="27">
        <f t="shared" si="0"/>
        <v>2235825.4959999998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1098805</v>
      </c>
      <c r="F5" s="59">
        <f t="shared" ref="F5:M5" si="1">SUM(F6:F7)</f>
        <v>1278413</v>
      </c>
      <c r="G5" s="59">
        <f t="shared" si="1"/>
        <v>1402237</v>
      </c>
      <c r="H5" s="60">
        <f t="shared" si="1"/>
        <v>1403935</v>
      </c>
      <c r="I5" s="59">
        <f t="shared" si="1"/>
        <v>1395102</v>
      </c>
      <c r="J5" s="61">
        <f t="shared" si="1"/>
        <v>1396103</v>
      </c>
      <c r="K5" s="59">
        <f t="shared" si="1"/>
        <v>1650305</v>
      </c>
      <c r="L5" s="59">
        <f t="shared" si="1"/>
        <v>1730521</v>
      </c>
      <c r="M5" s="59">
        <f t="shared" si="1"/>
        <v>1731054.5149999999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970788</v>
      </c>
      <c r="F6" s="36">
        <v>1122486</v>
      </c>
      <c r="G6" s="36">
        <v>1234427</v>
      </c>
      <c r="H6" s="37">
        <v>1182052</v>
      </c>
      <c r="I6" s="36">
        <v>1178219</v>
      </c>
      <c r="J6" s="38">
        <v>1198369</v>
      </c>
      <c r="K6" s="36">
        <v>1396684</v>
      </c>
      <c r="L6" s="36">
        <v>1516398</v>
      </c>
      <c r="M6" s="36">
        <v>1431605.1269999999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128017</v>
      </c>
      <c r="F7" s="51">
        <v>155927</v>
      </c>
      <c r="G7" s="51">
        <v>167810</v>
      </c>
      <c r="H7" s="52">
        <v>221883</v>
      </c>
      <c r="I7" s="51">
        <v>216883</v>
      </c>
      <c r="J7" s="53">
        <v>197734</v>
      </c>
      <c r="K7" s="51">
        <v>253621</v>
      </c>
      <c r="L7" s="51">
        <v>214123</v>
      </c>
      <c r="M7" s="51">
        <v>299449.38799999998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467916</v>
      </c>
      <c r="F8" s="59">
        <f t="shared" ref="F8:M8" si="2">SUM(F9:F46)</f>
        <v>427249</v>
      </c>
      <c r="G8" s="59">
        <f t="shared" si="2"/>
        <v>468291</v>
      </c>
      <c r="H8" s="60">
        <f t="shared" si="2"/>
        <v>536148</v>
      </c>
      <c r="I8" s="59">
        <f t="shared" si="2"/>
        <v>538594</v>
      </c>
      <c r="J8" s="61">
        <f t="shared" si="2"/>
        <v>521166</v>
      </c>
      <c r="K8" s="59">
        <f t="shared" si="2"/>
        <v>387093</v>
      </c>
      <c r="L8" s="59">
        <f t="shared" si="2"/>
        <v>405649</v>
      </c>
      <c r="M8" s="59">
        <f t="shared" si="2"/>
        <v>504770.98100000009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30</v>
      </c>
      <c r="J9" s="38">
        <v>9</v>
      </c>
      <c r="K9" s="36">
        <v>0</v>
      </c>
      <c r="L9" s="36">
        <v>100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1664</v>
      </c>
      <c r="F11" s="44">
        <v>1729</v>
      </c>
      <c r="G11" s="44">
        <v>1315</v>
      </c>
      <c r="H11" s="45">
        <v>5401</v>
      </c>
      <c r="I11" s="44">
        <v>1672</v>
      </c>
      <c r="J11" s="46">
        <v>1671.0000000000002</v>
      </c>
      <c r="K11" s="44">
        <v>1500</v>
      </c>
      <c r="L11" s="44">
        <v>11569</v>
      </c>
      <c r="M11" s="44">
        <v>6169.491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15</v>
      </c>
      <c r="F14" s="44">
        <v>69</v>
      </c>
      <c r="G14" s="44">
        <v>36</v>
      </c>
      <c r="H14" s="45">
        <v>0</v>
      </c>
      <c r="I14" s="44">
        <v>8</v>
      </c>
      <c r="J14" s="46">
        <v>7</v>
      </c>
      <c r="K14" s="44">
        <v>0</v>
      </c>
      <c r="L14" s="44">
        <v>20</v>
      </c>
      <c r="M14" s="44">
        <v>2.1059999999999999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5865</v>
      </c>
      <c r="F15" s="44">
        <v>4823</v>
      </c>
      <c r="G15" s="44">
        <v>4752</v>
      </c>
      <c r="H15" s="45">
        <v>100</v>
      </c>
      <c r="I15" s="44">
        <v>3866</v>
      </c>
      <c r="J15" s="46">
        <v>2985</v>
      </c>
      <c r="K15" s="44">
        <v>35000</v>
      </c>
      <c r="L15" s="44">
        <v>1315</v>
      </c>
      <c r="M15" s="44">
        <v>4795.3770000000004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8332</v>
      </c>
      <c r="F16" s="44">
        <v>7474</v>
      </c>
      <c r="G16" s="44">
        <v>7484</v>
      </c>
      <c r="H16" s="45">
        <v>0</v>
      </c>
      <c r="I16" s="44">
        <v>6052</v>
      </c>
      <c r="J16" s="46">
        <v>5051</v>
      </c>
      <c r="K16" s="44">
        <v>0</v>
      </c>
      <c r="L16" s="44">
        <v>0</v>
      </c>
      <c r="M16" s="44">
        <v>8096.5839999999998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37</v>
      </c>
      <c r="F17" s="44">
        <v>9553</v>
      </c>
      <c r="G17" s="44">
        <v>1184</v>
      </c>
      <c r="H17" s="45">
        <v>0</v>
      </c>
      <c r="I17" s="44">
        <v>253</v>
      </c>
      <c r="J17" s="46">
        <v>250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8259</v>
      </c>
      <c r="F18" s="44">
        <v>0</v>
      </c>
      <c r="G18" s="44">
        <v>0</v>
      </c>
      <c r="H18" s="45">
        <v>0</v>
      </c>
      <c r="I18" s="44">
        <v>10010</v>
      </c>
      <c r="J18" s="46">
        <v>7515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38305</v>
      </c>
      <c r="F19" s="44">
        <v>4934</v>
      </c>
      <c r="G19" s="44">
        <v>40711</v>
      </c>
      <c r="H19" s="45">
        <v>84922</v>
      </c>
      <c r="I19" s="44">
        <v>79827</v>
      </c>
      <c r="J19" s="46">
        <v>73761</v>
      </c>
      <c r="K19" s="44">
        <v>68087</v>
      </c>
      <c r="L19" s="44">
        <v>80633</v>
      </c>
      <c r="M19" s="44">
        <v>71658.989000000001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58764</v>
      </c>
      <c r="F22" s="44">
        <v>33454</v>
      </c>
      <c r="G22" s="44">
        <v>42254</v>
      </c>
      <c r="H22" s="45">
        <v>23619</v>
      </c>
      <c r="I22" s="44">
        <v>48394</v>
      </c>
      <c r="J22" s="46">
        <v>47455</v>
      </c>
      <c r="K22" s="44">
        <v>21000</v>
      </c>
      <c r="L22" s="44">
        <v>23014</v>
      </c>
      <c r="M22" s="44">
        <v>31417.244999999999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46694</v>
      </c>
      <c r="F23" s="44">
        <v>44902</v>
      </c>
      <c r="G23" s="44">
        <v>39712</v>
      </c>
      <c r="H23" s="45">
        <v>41201</v>
      </c>
      <c r="I23" s="44">
        <v>41009</v>
      </c>
      <c r="J23" s="46">
        <v>40959</v>
      </c>
      <c r="K23" s="44">
        <v>4129</v>
      </c>
      <c r="L23" s="44">
        <v>0</v>
      </c>
      <c r="M23" s="44">
        <v>9788.0929999999989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788</v>
      </c>
      <c r="F25" s="44">
        <v>679</v>
      </c>
      <c r="G25" s="44">
        <v>999</v>
      </c>
      <c r="H25" s="45">
        <v>0</v>
      </c>
      <c r="I25" s="44">
        <v>429</v>
      </c>
      <c r="J25" s="46">
        <v>396</v>
      </c>
      <c r="K25" s="44">
        <v>0</v>
      </c>
      <c r="L25" s="44">
        <v>4319</v>
      </c>
      <c r="M25" s="44">
        <v>1123.8679999999999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369</v>
      </c>
      <c r="F29" s="44">
        <v>417</v>
      </c>
      <c r="G29" s="44">
        <v>778</v>
      </c>
      <c r="H29" s="45">
        <v>1298</v>
      </c>
      <c r="I29" s="44">
        <v>1266</v>
      </c>
      <c r="J29" s="46">
        <v>1388</v>
      </c>
      <c r="K29" s="44">
        <v>934</v>
      </c>
      <c r="L29" s="44">
        <v>0</v>
      </c>
      <c r="M29" s="44">
        <v>1486.942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3832</v>
      </c>
      <c r="F30" s="44">
        <v>3126</v>
      </c>
      <c r="G30" s="44">
        <v>4309</v>
      </c>
      <c r="H30" s="45">
        <v>1400</v>
      </c>
      <c r="I30" s="44">
        <v>8325</v>
      </c>
      <c r="J30" s="46">
        <v>6580</v>
      </c>
      <c r="K30" s="44">
        <v>0</v>
      </c>
      <c r="L30" s="44">
        <v>1048</v>
      </c>
      <c r="M30" s="44">
        <v>5523.7169999999996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1728</v>
      </c>
      <c r="F32" s="44">
        <v>2164</v>
      </c>
      <c r="G32" s="44">
        <v>1729</v>
      </c>
      <c r="H32" s="45">
        <v>780</v>
      </c>
      <c r="I32" s="44">
        <v>2412</v>
      </c>
      <c r="J32" s="46">
        <v>2404</v>
      </c>
      <c r="K32" s="44">
        <v>0</v>
      </c>
      <c r="L32" s="44">
        <v>105</v>
      </c>
      <c r="M32" s="44">
        <v>2783.0280000000002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133203</v>
      </c>
      <c r="F33" s="44">
        <v>158758</v>
      </c>
      <c r="G33" s="44">
        <v>160066</v>
      </c>
      <c r="H33" s="45">
        <v>160533</v>
      </c>
      <c r="I33" s="44">
        <v>183333</v>
      </c>
      <c r="J33" s="46">
        <v>185703</v>
      </c>
      <c r="K33" s="44">
        <v>146046</v>
      </c>
      <c r="L33" s="44">
        <v>172692</v>
      </c>
      <c r="M33" s="44">
        <v>211136.117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92352</v>
      </c>
      <c r="F34" s="44">
        <v>88997</v>
      </c>
      <c r="G34" s="44">
        <v>92395</v>
      </c>
      <c r="H34" s="45">
        <v>144399</v>
      </c>
      <c r="I34" s="44">
        <v>104321</v>
      </c>
      <c r="J34" s="46">
        <v>97018</v>
      </c>
      <c r="K34" s="44">
        <v>85068</v>
      </c>
      <c r="L34" s="44">
        <v>99441</v>
      </c>
      <c r="M34" s="44">
        <v>122181.06200000001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12238</v>
      </c>
      <c r="H36" s="45">
        <v>0</v>
      </c>
      <c r="I36" s="44">
        <v>2900</v>
      </c>
      <c r="J36" s="46">
        <v>2183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26313</v>
      </c>
      <c r="F37" s="44">
        <v>31039</v>
      </c>
      <c r="G37" s="44">
        <v>22594</v>
      </c>
      <c r="H37" s="45">
        <v>41162</v>
      </c>
      <c r="I37" s="44">
        <v>24988</v>
      </c>
      <c r="J37" s="46">
        <v>26537</v>
      </c>
      <c r="K37" s="44">
        <v>0</v>
      </c>
      <c r="L37" s="44">
        <v>0</v>
      </c>
      <c r="M37" s="44">
        <v>11649.458999999999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3274</v>
      </c>
      <c r="F38" s="44">
        <v>6413</v>
      </c>
      <c r="G38" s="44">
        <v>5555</v>
      </c>
      <c r="H38" s="45">
        <v>3527</v>
      </c>
      <c r="I38" s="44">
        <v>6434</v>
      </c>
      <c r="J38" s="46">
        <v>6206</v>
      </c>
      <c r="K38" s="44">
        <v>0</v>
      </c>
      <c r="L38" s="44">
        <v>1048</v>
      </c>
      <c r="M38" s="44">
        <v>3304.5789999999997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5923</v>
      </c>
      <c r="F39" s="44">
        <v>415</v>
      </c>
      <c r="G39" s="44">
        <v>1878</v>
      </c>
      <c r="H39" s="45">
        <v>0</v>
      </c>
      <c r="I39" s="44">
        <v>602</v>
      </c>
      <c r="J39" s="46">
        <v>286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29432</v>
      </c>
      <c r="F40" s="44">
        <v>24718</v>
      </c>
      <c r="G40" s="44">
        <v>25956</v>
      </c>
      <c r="H40" s="45">
        <v>20806</v>
      </c>
      <c r="I40" s="44">
        <v>11322</v>
      </c>
      <c r="J40" s="46">
        <v>10473</v>
      </c>
      <c r="K40" s="44">
        <v>25229</v>
      </c>
      <c r="L40" s="44">
        <v>10345</v>
      </c>
      <c r="M40" s="44">
        <v>12767.592000000001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200</v>
      </c>
      <c r="I41" s="44">
        <v>15</v>
      </c>
      <c r="J41" s="46">
        <v>7</v>
      </c>
      <c r="K41" s="44">
        <v>0</v>
      </c>
      <c r="L41" s="44">
        <v>0</v>
      </c>
      <c r="M41" s="44">
        <v>109.565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1838</v>
      </c>
      <c r="F42" s="44">
        <v>2401</v>
      </c>
      <c r="G42" s="44">
        <v>2183</v>
      </c>
      <c r="H42" s="45">
        <v>5800</v>
      </c>
      <c r="I42" s="44">
        <v>896</v>
      </c>
      <c r="J42" s="46">
        <v>2091</v>
      </c>
      <c r="K42" s="44">
        <v>100</v>
      </c>
      <c r="L42" s="44">
        <v>0</v>
      </c>
      <c r="M42" s="44">
        <v>749.78899999999999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216</v>
      </c>
      <c r="F43" s="44">
        <v>204</v>
      </c>
      <c r="G43" s="44">
        <v>52</v>
      </c>
      <c r="H43" s="45">
        <v>1000</v>
      </c>
      <c r="I43" s="44">
        <v>0</v>
      </c>
      <c r="J43" s="46">
        <v>94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713</v>
      </c>
      <c r="F44" s="44">
        <v>528</v>
      </c>
      <c r="G44" s="44">
        <v>111</v>
      </c>
      <c r="H44" s="45">
        <v>0</v>
      </c>
      <c r="I44" s="44">
        <v>230</v>
      </c>
      <c r="J44" s="46">
        <v>137</v>
      </c>
      <c r="K44" s="44">
        <v>0</v>
      </c>
      <c r="L44" s="44">
        <v>0</v>
      </c>
      <c r="M44" s="44">
        <v>27.378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452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26</v>
      </c>
      <c r="F47" s="59">
        <f t="shared" ref="F47:M47" si="3">SUM(F48:F49)</f>
        <v>0</v>
      </c>
      <c r="G47" s="59">
        <f t="shared" si="3"/>
        <v>2</v>
      </c>
      <c r="H47" s="60">
        <f t="shared" si="3"/>
        <v>50</v>
      </c>
      <c r="I47" s="59">
        <f t="shared" si="3"/>
        <v>51</v>
      </c>
      <c r="J47" s="61">
        <f t="shared" si="3"/>
        <v>3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26</v>
      </c>
      <c r="F48" s="36">
        <v>0</v>
      </c>
      <c r="G48" s="36">
        <v>2</v>
      </c>
      <c r="H48" s="37">
        <v>50</v>
      </c>
      <c r="I48" s="36">
        <v>51</v>
      </c>
      <c r="J48" s="38">
        <v>3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5365</v>
      </c>
      <c r="F51" s="27">
        <f t="shared" ref="F51:M51" si="4">F52+F59+F62+F63+F64+F72+F73</f>
        <v>6419</v>
      </c>
      <c r="G51" s="27">
        <f t="shared" si="4"/>
        <v>10048</v>
      </c>
      <c r="H51" s="28">
        <f t="shared" si="4"/>
        <v>3969</v>
      </c>
      <c r="I51" s="27">
        <f t="shared" si="4"/>
        <v>3969</v>
      </c>
      <c r="J51" s="29">
        <f t="shared" si="4"/>
        <v>9072</v>
      </c>
      <c r="K51" s="27">
        <f t="shared" si="4"/>
        <v>7351</v>
      </c>
      <c r="L51" s="27">
        <f t="shared" si="4"/>
        <v>8890</v>
      </c>
      <c r="M51" s="27">
        <f t="shared" si="4"/>
        <v>6030.28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5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5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5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2257</v>
      </c>
      <c r="G64" s="51">
        <f t="shared" si="9"/>
        <v>17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2257</v>
      </c>
      <c r="G68" s="44">
        <f t="shared" si="11"/>
        <v>17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2257</v>
      </c>
      <c r="G70" s="51">
        <v>17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5365</v>
      </c>
      <c r="F73" s="44">
        <f t="shared" ref="F73:M73" si="12">SUM(F74:F75)</f>
        <v>4157</v>
      </c>
      <c r="G73" s="44">
        <f t="shared" si="12"/>
        <v>10031</v>
      </c>
      <c r="H73" s="45">
        <f t="shared" si="12"/>
        <v>3969</v>
      </c>
      <c r="I73" s="44">
        <f t="shared" si="12"/>
        <v>3969</v>
      </c>
      <c r="J73" s="46">
        <f t="shared" si="12"/>
        <v>9072</v>
      </c>
      <c r="K73" s="44">
        <f t="shared" si="12"/>
        <v>7351</v>
      </c>
      <c r="L73" s="44">
        <f t="shared" si="12"/>
        <v>8890</v>
      </c>
      <c r="M73" s="44">
        <f t="shared" si="12"/>
        <v>6030.28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5365</v>
      </c>
      <c r="F74" s="36">
        <v>4157</v>
      </c>
      <c r="G74" s="36">
        <v>10031</v>
      </c>
      <c r="H74" s="37">
        <v>3969</v>
      </c>
      <c r="I74" s="36">
        <v>3969</v>
      </c>
      <c r="J74" s="38">
        <v>9072</v>
      </c>
      <c r="K74" s="36">
        <v>7351</v>
      </c>
      <c r="L74" s="36">
        <v>8890</v>
      </c>
      <c r="M74" s="36">
        <v>6030.28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76219</v>
      </c>
      <c r="F77" s="27">
        <f t="shared" ref="F77:M77" si="13">F78+F81+F84+F85+F86+F87+F88</f>
        <v>19691</v>
      </c>
      <c r="G77" s="27">
        <f t="shared" si="13"/>
        <v>48067</v>
      </c>
      <c r="H77" s="28">
        <f t="shared" si="13"/>
        <v>24001</v>
      </c>
      <c r="I77" s="27">
        <f t="shared" si="13"/>
        <v>23399</v>
      </c>
      <c r="J77" s="29">
        <f t="shared" si="13"/>
        <v>28508</v>
      </c>
      <c r="K77" s="27">
        <f t="shared" si="13"/>
        <v>35000</v>
      </c>
      <c r="L77" s="27">
        <f t="shared" si="13"/>
        <v>31386</v>
      </c>
      <c r="M77" s="27">
        <f t="shared" si="13"/>
        <v>45256.258000000002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12207</v>
      </c>
      <c r="F78" s="59">
        <f t="shared" ref="F78:M78" si="14">SUM(F79:F80)</f>
        <v>0</v>
      </c>
      <c r="G78" s="59">
        <f t="shared" si="14"/>
        <v>88</v>
      </c>
      <c r="H78" s="60">
        <f t="shared" si="14"/>
        <v>0</v>
      </c>
      <c r="I78" s="59">
        <f t="shared" si="14"/>
        <v>0</v>
      </c>
      <c r="J78" s="61">
        <f t="shared" si="14"/>
        <v>172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12207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88</v>
      </c>
      <c r="H80" s="52">
        <v>0</v>
      </c>
      <c r="I80" s="51">
        <v>0</v>
      </c>
      <c r="J80" s="53">
        <v>172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64012</v>
      </c>
      <c r="F81" s="44">
        <f t="shared" ref="F81:M81" si="15">SUM(F82:F83)</f>
        <v>19691</v>
      </c>
      <c r="G81" s="44">
        <f t="shared" si="15"/>
        <v>47979</v>
      </c>
      <c r="H81" s="45">
        <f t="shared" si="15"/>
        <v>24001</v>
      </c>
      <c r="I81" s="44">
        <f t="shared" si="15"/>
        <v>23399</v>
      </c>
      <c r="J81" s="46">
        <f t="shared" si="15"/>
        <v>28336</v>
      </c>
      <c r="K81" s="44">
        <f t="shared" si="15"/>
        <v>35000</v>
      </c>
      <c r="L81" s="44">
        <f t="shared" si="15"/>
        <v>31386</v>
      </c>
      <c r="M81" s="44">
        <f t="shared" si="15"/>
        <v>45256.258000000002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64012</v>
      </c>
      <c r="F83" s="51">
        <v>19691</v>
      </c>
      <c r="G83" s="51">
        <v>47979</v>
      </c>
      <c r="H83" s="52">
        <v>24001</v>
      </c>
      <c r="I83" s="51">
        <v>23399</v>
      </c>
      <c r="J83" s="53">
        <v>28336</v>
      </c>
      <c r="K83" s="51">
        <v>35000</v>
      </c>
      <c r="L83" s="51">
        <v>31386</v>
      </c>
      <c r="M83" s="51">
        <v>45256.258000000002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156</v>
      </c>
      <c r="F90" s="27">
        <v>1662</v>
      </c>
      <c r="G90" s="27">
        <v>223</v>
      </c>
      <c r="H90" s="28">
        <v>0</v>
      </c>
      <c r="I90" s="27">
        <v>0</v>
      </c>
      <c r="J90" s="29">
        <v>15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1648487</v>
      </c>
      <c r="F92" s="103">
        <f t="shared" ref="F92:M92" si="16">F4+F51+F77+F90</f>
        <v>1733434</v>
      </c>
      <c r="G92" s="103">
        <f t="shared" si="16"/>
        <v>1928868</v>
      </c>
      <c r="H92" s="104">
        <f t="shared" si="16"/>
        <v>1968103</v>
      </c>
      <c r="I92" s="103">
        <f t="shared" si="16"/>
        <v>1961115</v>
      </c>
      <c r="J92" s="105">
        <f t="shared" si="16"/>
        <v>1954867</v>
      </c>
      <c r="K92" s="103">
        <f t="shared" si="16"/>
        <v>2079749</v>
      </c>
      <c r="L92" s="103">
        <f t="shared" si="16"/>
        <v>2176446</v>
      </c>
      <c r="M92" s="103">
        <f t="shared" si="16"/>
        <v>2287112.0339999995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109081</v>
      </c>
      <c r="F4" s="27">
        <f t="shared" ref="F4:M4" si="0">F5+F8+F47</f>
        <v>125239</v>
      </c>
      <c r="G4" s="27">
        <f t="shared" si="0"/>
        <v>138393</v>
      </c>
      <c r="H4" s="28">
        <f t="shared" si="0"/>
        <v>142361</v>
      </c>
      <c r="I4" s="27">
        <f t="shared" si="0"/>
        <v>156837</v>
      </c>
      <c r="J4" s="29">
        <f t="shared" si="0"/>
        <v>161450</v>
      </c>
      <c r="K4" s="27">
        <f t="shared" si="0"/>
        <v>131778</v>
      </c>
      <c r="L4" s="27">
        <f t="shared" si="0"/>
        <v>138525</v>
      </c>
      <c r="M4" s="27">
        <f t="shared" si="0"/>
        <v>141221.04999999999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72004</v>
      </c>
      <c r="F5" s="59">
        <f t="shared" ref="F5:M5" si="1">SUM(F6:F7)</f>
        <v>73129</v>
      </c>
      <c r="G5" s="59">
        <f t="shared" si="1"/>
        <v>80718</v>
      </c>
      <c r="H5" s="60">
        <f t="shared" si="1"/>
        <v>85200</v>
      </c>
      <c r="I5" s="59">
        <f t="shared" si="1"/>
        <v>102333</v>
      </c>
      <c r="J5" s="61">
        <f t="shared" si="1"/>
        <v>114127</v>
      </c>
      <c r="K5" s="59">
        <f t="shared" si="1"/>
        <v>126566</v>
      </c>
      <c r="L5" s="59">
        <f t="shared" si="1"/>
        <v>124478</v>
      </c>
      <c r="M5" s="59">
        <f t="shared" si="1"/>
        <v>132112.88499999998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62737</v>
      </c>
      <c r="F6" s="36">
        <v>62447</v>
      </c>
      <c r="G6" s="36">
        <v>68877</v>
      </c>
      <c r="H6" s="37">
        <v>63277</v>
      </c>
      <c r="I6" s="36">
        <v>84400</v>
      </c>
      <c r="J6" s="38">
        <v>90042</v>
      </c>
      <c r="K6" s="36">
        <v>108029</v>
      </c>
      <c r="L6" s="36">
        <v>100310</v>
      </c>
      <c r="M6" s="36">
        <v>106750.37299999999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9267</v>
      </c>
      <c r="F7" s="51">
        <v>10682</v>
      </c>
      <c r="G7" s="51">
        <v>11841</v>
      </c>
      <c r="H7" s="52">
        <v>21923</v>
      </c>
      <c r="I7" s="51">
        <v>17933</v>
      </c>
      <c r="J7" s="53">
        <v>24085</v>
      </c>
      <c r="K7" s="51">
        <v>18537</v>
      </c>
      <c r="L7" s="51">
        <v>24168</v>
      </c>
      <c r="M7" s="51">
        <v>25362.511999999995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36962</v>
      </c>
      <c r="F8" s="59">
        <f t="shared" ref="F8:M8" si="2">SUM(F9:F46)</f>
        <v>52108</v>
      </c>
      <c r="G8" s="59">
        <f t="shared" si="2"/>
        <v>57662</v>
      </c>
      <c r="H8" s="60">
        <f t="shared" si="2"/>
        <v>57161</v>
      </c>
      <c r="I8" s="59">
        <f t="shared" si="2"/>
        <v>54499</v>
      </c>
      <c r="J8" s="61">
        <f t="shared" si="2"/>
        <v>47307</v>
      </c>
      <c r="K8" s="59">
        <f t="shared" si="2"/>
        <v>5212</v>
      </c>
      <c r="L8" s="59">
        <f t="shared" si="2"/>
        <v>14042</v>
      </c>
      <c r="M8" s="59">
        <f t="shared" si="2"/>
        <v>9102.1649999999972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416</v>
      </c>
      <c r="F9" s="36">
        <v>1369</v>
      </c>
      <c r="G9" s="36">
        <v>35</v>
      </c>
      <c r="H9" s="37">
        <v>641</v>
      </c>
      <c r="I9" s="36">
        <v>126</v>
      </c>
      <c r="J9" s="38">
        <v>143</v>
      </c>
      <c r="K9" s="36">
        <v>0</v>
      </c>
      <c r="L9" s="36">
        <v>0</v>
      </c>
      <c r="M9" s="36">
        <v>117.58699999999997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3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0.38499999999999091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2114</v>
      </c>
      <c r="F11" s="44">
        <v>589</v>
      </c>
      <c r="G11" s="44">
        <v>1082</v>
      </c>
      <c r="H11" s="45">
        <v>4744</v>
      </c>
      <c r="I11" s="44">
        <v>5263</v>
      </c>
      <c r="J11" s="46">
        <v>2466</v>
      </c>
      <c r="K11" s="44">
        <v>0</v>
      </c>
      <c r="L11" s="44">
        <v>0</v>
      </c>
      <c r="M11" s="44">
        <v>727.90199999999959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0.4339999999999975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2515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85</v>
      </c>
      <c r="F14" s="44">
        <v>391</v>
      </c>
      <c r="G14" s="44">
        <v>96</v>
      </c>
      <c r="H14" s="45">
        <v>82</v>
      </c>
      <c r="I14" s="44">
        <v>576</v>
      </c>
      <c r="J14" s="46">
        <v>316</v>
      </c>
      <c r="K14" s="44">
        <v>0</v>
      </c>
      <c r="L14" s="44">
        <v>0</v>
      </c>
      <c r="M14" s="44">
        <v>-0.23500000000012733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5541</v>
      </c>
      <c r="F15" s="44">
        <v>5173</v>
      </c>
      <c r="G15" s="44">
        <v>4491</v>
      </c>
      <c r="H15" s="45">
        <v>6714</v>
      </c>
      <c r="I15" s="44">
        <v>6135</v>
      </c>
      <c r="J15" s="46">
        <v>5757</v>
      </c>
      <c r="K15" s="44">
        <v>0</v>
      </c>
      <c r="L15" s="44">
        <v>3000</v>
      </c>
      <c r="M15" s="44">
        <v>2234.9799999999996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213</v>
      </c>
      <c r="F16" s="44">
        <v>767</v>
      </c>
      <c r="G16" s="44">
        <v>53</v>
      </c>
      <c r="H16" s="45">
        <v>1389</v>
      </c>
      <c r="I16" s="44">
        <v>168</v>
      </c>
      <c r="J16" s="46">
        <v>333</v>
      </c>
      <c r="K16" s="44">
        <v>0</v>
      </c>
      <c r="L16" s="44">
        <v>0</v>
      </c>
      <c r="M16" s="44">
        <v>615.69599999999991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75</v>
      </c>
      <c r="J17" s="46">
        <v>7</v>
      </c>
      <c r="K17" s="44">
        <v>0</v>
      </c>
      <c r="L17" s="44">
        <v>0</v>
      </c>
      <c r="M17" s="44">
        <v>4.9999999999954525E-2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11</v>
      </c>
      <c r="I18" s="44">
        <v>11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777</v>
      </c>
      <c r="K21" s="44">
        <v>0</v>
      </c>
      <c r="L21" s="44">
        <v>0</v>
      </c>
      <c r="M21" s="44">
        <v>0.46199999999998909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2562</v>
      </c>
      <c r="F22" s="44">
        <v>3572</v>
      </c>
      <c r="G22" s="44">
        <v>1462</v>
      </c>
      <c r="H22" s="45">
        <v>6913</v>
      </c>
      <c r="I22" s="44">
        <v>5241</v>
      </c>
      <c r="J22" s="46">
        <v>3608</v>
      </c>
      <c r="K22" s="44">
        <v>1550</v>
      </c>
      <c r="L22" s="44">
        <v>1742</v>
      </c>
      <c r="M22" s="44">
        <v>3404.9650000000001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72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-0.38400000000001455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15</v>
      </c>
      <c r="G24" s="44">
        <v>0</v>
      </c>
      <c r="H24" s="45">
        <v>24</v>
      </c>
      <c r="I24" s="44">
        <v>0</v>
      </c>
      <c r="J24" s="46">
        <v>10</v>
      </c>
      <c r="K24" s="44">
        <v>0</v>
      </c>
      <c r="L24" s="44">
        <v>0</v>
      </c>
      <c r="M24" s="44">
        <v>-0.14200000000002433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1328</v>
      </c>
      <c r="F25" s="44">
        <v>842</v>
      </c>
      <c r="G25" s="44">
        <v>1025</v>
      </c>
      <c r="H25" s="45">
        <v>0</v>
      </c>
      <c r="I25" s="44">
        <v>1591</v>
      </c>
      <c r="J25" s="46">
        <v>1617</v>
      </c>
      <c r="K25" s="44">
        <v>2927</v>
      </c>
      <c r="L25" s="44">
        <v>3050</v>
      </c>
      <c r="M25" s="44">
        <v>1099.6499999999999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250</v>
      </c>
      <c r="J27" s="46">
        <v>149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17</v>
      </c>
      <c r="F29" s="44">
        <v>0</v>
      </c>
      <c r="G29" s="44">
        <v>0</v>
      </c>
      <c r="H29" s="45">
        <v>16</v>
      </c>
      <c r="I29" s="44">
        <v>13</v>
      </c>
      <c r="J29" s="46">
        <v>7</v>
      </c>
      <c r="K29" s="44">
        <v>0</v>
      </c>
      <c r="L29" s="44">
        <v>0</v>
      </c>
      <c r="M29" s="44">
        <v>0.49099999999999966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62</v>
      </c>
      <c r="I30" s="44">
        <v>7</v>
      </c>
      <c r="J30" s="46">
        <v>18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273</v>
      </c>
      <c r="F32" s="44">
        <v>144</v>
      </c>
      <c r="G32" s="44">
        <v>19</v>
      </c>
      <c r="H32" s="45">
        <v>274</v>
      </c>
      <c r="I32" s="44">
        <v>99</v>
      </c>
      <c r="J32" s="46">
        <v>118</v>
      </c>
      <c r="K32" s="44">
        <v>0</v>
      </c>
      <c r="L32" s="44">
        <v>0</v>
      </c>
      <c r="M32" s="44">
        <v>-8.5000000000000853E-2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539</v>
      </c>
      <c r="F33" s="44">
        <v>213</v>
      </c>
      <c r="G33" s="44">
        <v>28</v>
      </c>
      <c r="H33" s="45">
        <v>71</v>
      </c>
      <c r="I33" s="44">
        <v>202</v>
      </c>
      <c r="J33" s="46">
        <v>104</v>
      </c>
      <c r="K33" s="44">
        <v>130</v>
      </c>
      <c r="L33" s="44">
        <v>71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55</v>
      </c>
      <c r="I34" s="44">
        <v>95</v>
      </c>
      <c r="J34" s="46">
        <v>30</v>
      </c>
      <c r="K34" s="44">
        <v>290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884</v>
      </c>
      <c r="F37" s="44">
        <v>1194</v>
      </c>
      <c r="G37" s="44">
        <v>1620</v>
      </c>
      <c r="H37" s="45">
        <v>1812</v>
      </c>
      <c r="I37" s="44">
        <v>1622</v>
      </c>
      <c r="J37" s="46">
        <v>826</v>
      </c>
      <c r="K37" s="44">
        <v>315</v>
      </c>
      <c r="L37" s="44">
        <v>400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928</v>
      </c>
      <c r="F38" s="44">
        <v>727</v>
      </c>
      <c r="G38" s="44">
        <v>870</v>
      </c>
      <c r="H38" s="45">
        <v>1949</v>
      </c>
      <c r="I38" s="44">
        <v>1702</v>
      </c>
      <c r="J38" s="46">
        <v>1248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128</v>
      </c>
      <c r="F39" s="44">
        <v>3000</v>
      </c>
      <c r="G39" s="44">
        <v>2757</v>
      </c>
      <c r="H39" s="45">
        <v>3832</v>
      </c>
      <c r="I39" s="44">
        <v>6825</v>
      </c>
      <c r="J39" s="46">
        <v>6633</v>
      </c>
      <c r="K39" s="44">
        <v>0</v>
      </c>
      <c r="L39" s="44">
        <v>57</v>
      </c>
      <c r="M39" s="44">
        <v>400.33699999999999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1487</v>
      </c>
      <c r="F40" s="44">
        <v>1036</v>
      </c>
      <c r="G40" s="44">
        <v>459</v>
      </c>
      <c r="H40" s="45">
        <v>2909</v>
      </c>
      <c r="I40" s="44">
        <v>1195</v>
      </c>
      <c r="J40" s="46">
        <v>939</v>
      </c>
      <c r="K40" s="44">
        <v>0</v>
      </c>
      <c r="L40" s="44">
        <v>0</v>
      </c>
      <c r="M40" s="44">
        <v>250.25199999999995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1280</v>
      </c>
      <c r="F42" s="44">
        <v>4998</v>
      </c>
      <c r="G42" s="44">
        <v>9380</v>
      </c>
      <c r="H42" s="45">
        <v>3623</v>
      </c>
      <c r="I42" s="44">
        <v>4543</v>
      </c>
      <c r="J42" s="46">
        <v>4028</v>
      </c>
      <c r="K42" s="44">
        <v>0</v>
      </c>
      <c r="L42" s="44">
        <v>830</v>
      </c>
      <c r="M42" s="44">
        <v>-0.49600000000009459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14868</v>
      </c>
      <c r="F43" s="44">
        <v>16970</v>
      </c>
      <c r="G43" s="44">
        <v>13710</v>
      </c>
      <c r="H43" s="45">
        <v>15332</v>
      </c>
      <c r="I43" s="44">
        <v>18115</v>
      </c>
      <c r="J43" s="46">
        <v>16500</v>
      </c>
      <c r="K43" s="44">
        <v>0</v>
      </c>
      <c r="L43" s="44">
        <v>4892</v>
      </c>
      <c r="M43" s="44">
        <v>250.25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4225</v>
      </c>
      <c r="F44" s="44">
        <v>11104</v>
      </c>
      <c r="G44" s="44">
        <v>18057</v>
      </c>
      <c r="H44" s="45">
        <v>6684</v>
      </c>
      <c r="I44" s="44">
        <v>645</v>
      </c>
      <c r="J44" s="46">
        <v>1665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</v>
      </c>
      <c r="F45" s="44">
        <v>4</v>
      </c>
      <c r="G45" s="44">
        <v>0</v>
      </c>
      <c r="H45" s="45">
        <v>24</v>
      </c>
      <c r="I45" s="44">
        <v>0</v>
      </c>
      <c r="J45" s="46">
        <v>8</v>
      </c>
      <c r="K45" s="44">
        <v>0</v>
      </c>
      <c r="L45" s="44">
        <v>0</v>
      </c>
      <c r="M45" s="44">
        <v>6.5999999999803549E-2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115</v>
      </c>
      <c r="F47" s="59">
        <f t="shared" ref="F47:M47" si="3">SUM(F48:F49)</f>
        <v>2</v>
      </c>
      <c r="G47" s="59">
        <f t="shared" si="3"/>
        <v>13</v>
      </c>
      <c r="H47" s="60">
        <f t="shared" si="3"/>
        <v>0</v>
      </c>
      <c r="I47" s="59">
        <f t="shared" si="3"/>
        <v>5</v>
      </c>
      <c r="J47" s="61">
        <f t="shared" si="3"/>
        <v>16</v>
      </c>
      <c r="K47" s="59">
        <f t="shared" si="3"/>
        <v>0</v>
      </c>
      <c r="L47" s="59">
        <f t="shared" si="3"/>
        <v>5</v>
      </c>
      <c r="M47" s="59">
        <f t="shared" si="3"/>
        <v>6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115</v>
      </c>
      <c r="F48" s="36">
        <v>2</v>
      </c>
      <c r="G48" s="36">
        <v>13</v>
      </c>
      <c r="H48" s="37">
        <v>0</v>
      </c>
      <c r="I48" s="36">
        <v>5</v>
      </c>
      <c r="J48" s="38">
        <v>16</v>
      </c>
      <c r="K48" s="36">
        <v>0</v>
      </c>
      <c r="L48" s="36">
        <v>5</v>
      </c>
      <c r="M48" s="36">
        <v>6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20312</v>
      </c>
      <c r="F51" s="27">
        <f t="shared" ref="F51:M51" si="4">F52+F59+F62+F63+F64+F72+F73</f>
        <v>21089</v>
      </c>
      <c r="G51" s="27">
        <f t="shared" si="4"/>
        <v>52350</v>
      </c>
      <c r="H51" s="28">
        <f t="shared" si="4"/>
        <v>25290</v>
      </c>
      <c r="I51" s="27">
        <f t="shared" si="4"/>
        <v>56683</v>
      </c>
      <c r="J51" s="29">
        <f t="shared" si="4"/>
        <v>49425</v>
      </c>
      <c r="K51" s="27">
        <f t="shared" si="4"/>
        <v>13259</v>
      </c>
      <c r="L51" s="27">
        <f t="shared" si="4"/>
        <v>48251</v>
      </c>
      <c r="M51" s="27">
        <f t="shared" si="4"/>
        <v>53944.134999999995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162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162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162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20312</v>
      </c>
      <c r="F73" s="44">
        <f t="shared" ref="F73:M73" si="12">SUM(F74:F75)</f>
        <v>21089</v>
      </c>
      <c r="G73" s="44">
        <f t="shared" si="12"/>
        <v>52188</v>
      </c>
      <c r="H73" s="45">
        <f t="shared" si="12"/>
        <v>25290</v>
      </c>
      <c r="I73" s="44">
        <f t="shared" si="12"/>
        <v>56683</v>
      </c>
      <c r="J73" s="46">
        <f t="shared" si="12"/>
        <v>49425</v>
      </c>
      <c r="K73" s="44">
        <f t="shared" si="12"/>
        <v>13259</v>
      </c>
      <c r="L73" s="44">
        <f t="shared" si="12"/>
        <v>48251</v>
      </c>
      <c r="M73" s="44">
        <f t="shared" si="12"/>
        <v>53944.134999999995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224</v>
      </c>
      <c r="F74" s="36">
        <v>449</v>
      </c>
      <c r="G74" s="36">
        <v>423</v>
      </c>
      <c r="H74" s="37">
        <v>0</v>
      </c>
      <c r="I74" s="36">
        <v>0</v>
      </c>
      <c r="J74" s="38">
        <v>0</v>
      </c>
      <c r="K74" s="36">
        <v>1100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20088</v>
      </c>
      <c r="F75" s="51">
        <v>20640</v>
      </c>
      <c r="G75" s="51">
        <v>51765</v>
      </c>
      <c r="H75" s="52">
        <v>25290</v>
      </c>
      <c r="I75" s="51">
        <v>56683</v>
      </c>
      <c r="J75" s="53">
        <v>49425</v>
      </c>
      <c r="K75" s="51">
        <v>12159</v>
      </c>
      <c r="L75" s="51">
        <v>48251</v>
      </c>
      <c r="M75" s="51">
        <v>53944.134999999995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8131</v>
      </c>
      <c r="F77" s="27">
        <f t="shared" ref="F77:M77" si="13">F78+F81+F84+F85+F86+F87+F88</f>
        <v>3771</v>
      </c>
      <c r="G77" s="27">
        <f t="shared" si="13"/>
        <v>7639</v>
      </c>
      <c r="H77" s="28">
        <f t="shared" si="13"/>
        <v>5218</v>
      </c>
      <c r="I77" s="27">
        <f t="shared" si="13"/>
        <v>5075</v>
      </c>
      <c r="J77" s="29">
        <f t="shared" si="13"/>
        <v>6232</v>
      </c>
      <c r="K77" s="27">
        <f t="shared" si="13"/>
        <v>14800</v>
      </c>
      <c r="L77" s="27">
        <f t="shared" si="13"/>
        <v>5745</v>
      </c>
      <c r="M77" s="27">
        <f t="shared" si="13"/>
        <v>4760.6440000000002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3265</v>
      </c>
      <c r="H78" s="60">
        <f t="shared" si="14"/>
        <v>0</v>
      </c>
      <c r="I78" s="59">
        <f t="shared" si="14"/>
        <v>85</v>
      </c>
      <c r="J78" s="61">
        <f t="shared" si="14"/>
        <v>85</v>
      </c>
      <c r="K78" s="59">
        <f t="shared" si="14"/>
        <v>50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3265</v>
      </c>
      <c r="H80" s="52">
        <v>0</v>
      </c>
      <c r="I80" s="51">
        <v>85</v>
      </c>
      <c r="J80" s="53">
        <v>85</v>
      </c>
      <c r="K80" s="51">
        <v>50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8131</v>
      </c>
      <c r="F81" s="44">
        <f t="shared" ref="F81:M81" si="15">SUM(F82:F83)</f>
        <v>3771</v>
      </c>
      <c r="G81" s="44">
        <f t="shared" si="15"/>
        <v>4374</v>
      </c>
      <c r="H81" s="45">
        <f t="shared" si="15"/>
        <v>5218</v>
      </c>
      <c r="I81" s="44">
        <f t="shared" si="15"/>
        <v>4990</v>
      </c>
      <c r="J81" s="46">
        <f t="shared" si="15"/>
        <v>6147</v>
      </c>
      <c r="K81" s="44">
        <f t="shared" si="15"/>
        <v>14750</v>
      </c>
      <c r="L81" s="44">
        <f t="shared" si="15"/>
        <v>5745</v>
      </c>
      <c r="M81" s="44">
        <f t="shared" si="15"/>
        <v>4760.6440000000002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8131</v>
      </c>
      <c r="F83" s="51">
        <v>3771</v>
      </c>
      <c r="G83" s="51">
        <v>4374</v>
      </c>
      <c r="H83" s="52">
        <v>5218</v>
      </c>
      <c r="I83" s="51">
        <v>4990</v>
      </c>
      <c r="J83" s="53">
        <v>6147</v>
      </c>
      <c r="K83" s="51">
        <v>14750</v>
      </c>
      <c r="L83" s="51">
        <v>5745</v>
      </c>
      <c r="M83" s="51">
        <v>4760.6440000000002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194</v>
      </c>
      <c r="F90" s="27">
        <v>134</v>
      </c>
      <c r="G90" s="27">
        <v>47</v>
      </c>
      <c r="H90" s="28">
        <v>0</v>
      </c>
      <c r="I90" s="27">
        <v>0</v>
      </c>
      <c r="J90" s="29">
        <v>29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137718</v>
      </c>
      <c r="F92" s="103">
        <f t="shared" ref="F92:M92" si="16">F4+F51+F77+F90</f>
        <v>150233</v>
      </c>
      <c r="G92" s="103">
        <f t="shared" si="16"/>
        <v>198429</v>
      </c>
      <c r="H92" s="104">
        <f t="shared" si="16"/>
        <v>172869</v>
      </c>
      <c r="I92" s="103">
        <f t="shared" si="16"/>
        <v>218595</v>
      </c>
      <c r="J92" s="105">
        <f t="shared" si="16"/>
        <v>217136</v>
      </c>
      <c r="K92" s="103">
        <f t="shared" si="16"/>
        <v>159837</v>
      </c>
      <c r="L92" s="103">
        <f t="shared" si="16"/>
        <v>192521</v>
      </c>
      <c r="M92" s="103">
        <f t="shared" si="16"/>
        <v>199925.829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5474532</v>
      </c>
      <c r="D4" s="148">
        <f t="shared" ref="D4:K4" si="0">SUM(D5:D7)</f>
        <v>6105021</v>
      </c>
      <c r="E4" s="148">
        <f t="shared" si="0"/>
        <v>6723756</v>
      </c>
      <c r="F4" s="149">
        <f t="shared" si="0"/>
        <v>7142447</v>
      </c>
      <c r="G4" s="148">
        <f t="shared" si="0"/>
        <v>7166875</v>
      </c>
      <c r="H4" s="150">
        <f t="shared" si="0"/>
        <v>7120292</v>
      </c>
      <c r="I4" s="148">
        <f t="shared" si="0"/>
        <v>7544440</v>
      </c>
      <c r="J4" s="148">
        <f t="shared" si="0"/>
        <v>7961729</v>
      </c>
      <c r="K4" s="148">
        <f t="shared" si="0"/>
        <v>8409174.1960000005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3772860</v>
      </c>
      <c r="D5" s="153">
        <v>4372333</v>
      </c>
      <c r="E5" s="153">
        <v>4944006</v>
      </c>
      <c r="F5" s="152">
        <v>5197263</v>
      </c>
      <c r="G5" s="153">
        <v>5125999</v>
      </c>
      <c r="H5" s="154">
        <v>5178953</v>
      </c>
      <c r="I5" s="153">
        <v>5762466</v>
      </c>
      <c r="J5" s="153">
        <v>5999811</v>
      </c>
      <c r="K5" s="154">
        <v>6159529.2750000004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1698993</v>
      </c>
      <c r="D6" s="157">
        <v>1732350</v>
      </c>
      <c r="E6" s="157">
        <v>1778026</v>
      </c>
      <c r="F6" s="156">
        <v>1944472</v>
      </c>
      <c r="G6" s="157">
        <v>2040211</v>
      </c>
      <c r="H6" s="158">
        <v>1940243</v>
      </c>
      <c r="I6" s="157">
        <v>1781356</v>
      </c>
      <c r="J6" s="157">
        <v>1961673</v>
      </c>
      <c r="K6" s="158">
        <v>2249386.3280000007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2679</v>
      </c>
      <c r="D7" s="160">
        <v>338</v>
      </c>
      <c r="E7" s="160">
        <v>1724</v>
      </c>
      <c r="F7" s="159">
        <v>712</v>
      </c>
      <c r="G7" s="160">
        <v>665</v>
      </c>
      <c r="H7" s="161">
        <v>1096</v>
      </c>
      <c r="I7" s="160">
        <v>618</v>
      </c>
      <c r="J7" s="160">
        <v>245</v>
      </c>
      <c r="K7" s="161">
        <v>258.59300000000002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93066</v>
      </c>
      <c r="D8" s="148">
        <f t="shared" ref="D8:K8" si="1">SUM(D9:D15)</f>
        <v>128450</v>
      </c>
      <c r="E8" s="148">
        <f t="shared" si="1"/>
        <v>150021</v>
      </c>
      <c r="F8" s="149">
        <f t="shared" si="1"/>
        <v>112329</v>
      </c>
      <c r="G8" s="148">
        <f t="shared" si="1"/>
        <v>127221</v>
      </c>
      <c r="H8" s="150">
        <f t="shared" si="1"/>
        <v>148224</v>
      </c>
      <c r="I8" s="148">
        <f t="shared" si="1"/>
        <v>42062</v>
      </c>
      <c r="J8" s="148">
        <f t="shared" si="1"/>
        <v>81302</v>
      </c>
      <c r="K8" s="148">
        <f t="shared" si="1"/>
        <v>84782.016999999993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5000</v>
      </c>
      <c r="D9" s="153">
        <v>35672</v>
      </c>
      <c r="E9" s="153">
        <v>1843</v>
      </c>
      <c r="F9" s="152">
        <v>0</v>
      </c>
      <c r="G9" s="153">
        <v>3504</v>
      </c>
      <c r="H9" s="154">
        <v>3503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2000</v>
      </c>
      <c r="D10" s="157">
        <v>2000</v>
      </c>
      <c r="E10" s="157">
        <v>0</v>
      </c>
      <c r="F10" s="156">
        <v>2000</v>
      </c>
      <c r="G10" s="157">
        <v>2000</v>
      </c>
      <c r="H10" s="158">
        <v>0</v>
      </c>
      <c r="I10" s="157">
        <v>2000</v>
      </c>
      <c r="J10" s="157">
        <v>2000</v>
      </c>
      <c r="K10" s="158">
        <v>2106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1747</v>
      </c>
      <c r="D13" s="157">
        <v>4974</v>
      </c>
      <c r="E13" s="157">
        <v>3728</v>
      </c>
      <c r="F13" s="156">
        <v>0</v>
      </c>
      <c r="G13" s="157">
        <v>999</v>
      </c>
      <c r="H13" s="158">
        <v>999</v>
      </c>
      <c r="I13" s="157">
        <v>30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50087</v>
      </c>
      <c r="D14" s="157">
        <v>53243</v>
      </c>
      <c r="E14" s="157">
        <v>70001</v>
      </c>
      <c r="F14" s="156">
        <v>72320</v>
      </c>
      <c r="G14" s="157">
        <v>51316</v>
      </c>
      <c r="H14" s="158">
        <v>72320</v>
      </c>
      <c r="I14" s="157">
        <v>9100</v>
      </c>
      <c r="J14" s="157">
        <v>13702</v>
      </c>
      <c r="K14" s="158">
        <v>13829.810999999998</v>
      </c>
    </row>
    <row r="15" spans="1:27" s="18" customFormat="1" ht="12.75" customHeight="1" x14ac:dyDescent="0.2">
      <c r="A15" s="70"/>
      <c r="B15" s="114" t="s">
        <v>101</v>
      </c>
      <c r="C15" s="159">
        <v>34232</v>
      </c>
      <c r="D15" s="160">
        <v>32561</v>
      </c>
      <c r="E15" s="160">
        <v>74449</v>
      </c>
      <c r="F15" s="159">
        <v>38009</v>
      </c>
      <c r="G15" s="160">
        <v>69402</v>
      </c>
      <c r="H15" s="161">
        <v>71402</v>
      </c>
      <c r="I15" s="160">
        <v>30932</v>
      </c>
      <c r="J15" s="160">
        <v>65600</v>
      </c>
      <c r="K15" s="161">
        <v>68846.205999999991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432197</v>
      </c>
      <c r="D16" s="148">
        <f t="shared" ref="D16:K16" si="2">SUM(D17:D23)</f>
        <v>545946</v>
      </c>
      <c r="E16" s="148">
        <f t="shared" si="2"/>
        <v>732919</v>
      </c>
      <c r="F16" s="149">
        <f t="shared" si="2"/>
        <v>640002</v>
      </c>
      <c r="G16" s="148">
        <f t="shared" si="2"/>
        <v>698232</v>
      </c>
      <c r="H16" s="150">
        <f t="shared" si="2"/>
        <v>668294</v>
      </c>
      <c r="I16" s="148">
        <f t="shared" si="2"/>
        <v>568840</v>
      </c>
      <c r="J16" s="148">
        <f t="shared" si="2"/>
        <v>691740</v>
      </c>
      <c r="K16" s="148">
        <f t="shared" si="2"/>
        <v>161729.81299999999</v>
      </c>
    </row>
    <row r="17" spans="1:11" s="18" customFormat="1" ht="12.75" customHeight="1" x14ac:dyDescent="0.2">
      <c r="A17" s="70"/>
      <c r="B17" s="114" t="s">
        <v>105</v>
      </c>
      <c r="C17" s="152">
        <v>237655</v>
      </c>
      <c r="D17" s="153">
        <v>403525</v>
      </c>
      <c r="E17" s="153">
        <v>613390</v>
      </c>
      <c r="F17" s="152">
        <v>410183</v>
      </c>
      <c r="G17" s="153">
        <v>497508</v>
      </c>
      <c r="H17" s="154">
        <v>427547</v>
      </c>
      <c r="I17" s="153">
        <v>449358</v>
      </c>
      <c r="J17" s="153">
        <v>573933</v>
      </c>
      <c r="K17" s="154">
        <v>38350.091</v>
      </c>
    </row>
    <row r="18" spans="1:11" s="18" customFormat="1" ht="12.75" customHeight="1" x14ac:dyDescent="0.2">
      <c r="A18" s="70"/>
      <c r="B18" s="114" t="s">
        <v>108</v>
      </c>
      <c r="C18" s="156">
        <v>194542</v>
      </c>
      <c r="D18" s="157">
        <v>142421</v>
      </c>
      <c r="E18" s="157">
        <v>119529</v>
      </c>
      <c r="F18" s="156">
        <v>229819</v>
      </c>
      <c r="G18" s="157">
        <v>200724</v>
      </c>
      <c r="H18" s="158">
        <v>240747</v>
      </c>
      <c r="I18" s="157">
        <v>119482</v>
      </c>
      <c r="J18" s="157">
        <v>117807</v>
      </c>
      <c r="K18" s="158">
        <v>123379.72199999999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19384</v>
      </c>
      <c r="D24" s="148">
        <v>31822</v>
      </c>
      <c r="E24" s="148">
        <v>5024</v>
      </c>
      <c r="F24" s="149">
        <v>0</v>
      </c>
      <c r="G24" s="148">
        <v>0</v>
      </c>
      <c r="H24" s="150">
        <v>1391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6019179</v>
      </c>
      <c r="D26" s="103">
        <f t="shared" ref="D26:K26" si="3">+D4+D8+D16+D24</f>
        <v>6811239</v>
      </c>
      <c r="E26" s="103">
        <f t="shared" si="3"/>
        <v>7611720</v>
      </c>
      <c r="F26" s="104">
        <f t="shared" si="3"/>
        <v>7894778</v>
      </c>
      <c r="G26" s="103">
        <f t="shared" si="3"/>
        <v>7992328</v>
      </c>
      <c r="H26" s="105">
        <f t="shared" si="3"/>
        <v>7938201</v>
      </c>
      <c r="I26" s="103">
        <f t="shared" si="3"/>
        <v>8155342</v>
      </c>
      <c r="J26" s="103">
        <f t="shared" si="3"/>
        <v>8734771</v>
      </c>
      <c r="K26" s="103">
        <f t="shared" si="3"/>
        <v>8655686.0259999987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51227</v>
      </c>
      <c r="F4" s="27">
        <f t="shared" ref="F4:M4" si="0">F5+F8+F47</f>
        <v>91946</v>
      </c>
      <c r="G4" s="27">
        <f t="shared" si="0"/>
        <v>100239</v>
      </c>
      <c r="H4" s="28">
        <f t="shared" si="0"/>
        <v>100472</v>
      </c>
      <c r="I4" s="27">
        <f t="shared" si="0"/>
        <v>120984</v>
      </c>
      <c r="J4" s="29">
        <f t="shared" si="0"/>
        <v>107688</v>
      </c>
      <c r="K4" s="27">
        <f t="shared" si="0"/>
        <v>130948</v>
      </c>
      <c r="L4" s="27">
        <f t="shared" si="0"/>
        <v>122452</v>
      </c>
      <c r="M4" s="27">
        <f t="shared" si="0"/>
        <v>128877.95599999999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51912</v>
      </c>
      <c r="F5" s="59">
        <f t="shared" ref="F5:M5" si="1">SUM(F6:F7)</f>
        <v>62557</v>
      </c>
      <c r="G5" s="59">
        <f t="shared" si="1"/>
        <v>73721</v>
      </c>
      <c r="H5" s="60">
        <f t="shared" si="1"/>
        <v>80297</v>
      </c>
      <c r="I5" s="59">
        <f t="shared" si="1"/>
        <v>80323</v>
      </c>
      <c r="J5" s="61">
        <f t="shared" si="1"/>
        <v>76662</v>
      </c>
      <c r="K5" s="59">
        <f t="shared" si="1"/>
        <v>84403</v>
      </c>
      <c r="L5" s="59">
        <f t="shared" si="1"/>
        <v>94325</v>
      </c>
      <c r="M5" s="59">
        <f t="shared" si="1"/>
        <v>99677.324999999997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43278</v>
      </c>
      <c r="F6" s="36">
        <v>51751</v>
      </c>
      <c r="G6" s="36">
        <v>61002</v>
      </c>
      <c r="H6" s="37">
        <v>72010</v>
      </c>
      <c r="I6" s="36">
        <v>69843</v>
      </c>
      <c r="J6" s="38">
        <v>68375</v>
      </c>
      <c r="K6" s="36">
        <v>73681</v>
      </c>
      <c r="L6" s="36">
        <v>85746</v>
      </c>
      <c r="M6" s="36">
        <v>90144.637999999992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8634</v>
      </c>
      <c r="F7" s="51">
        <v>10806</v>
      </c>
      <c r="G7" s="51">
        <v>12719</v>
      </c>
      <c r="H7" s="52">
        <v>8287</v>
      </c>
      <c r="I7" s="51">
        <v>10480</v>
      </c>
      <c r="J7" s="53">
        <v>8287</v>
      </c>
      <c r="K7" s="51">
        <v>10722</v>
      </c>
      <c r="L7" s="51">
        <v>8579</v>
      </c>
      <c r="M7" s="51">
        <v>9532.6869999999999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-689</v>
      </c>
      <c r="F8" s="59">
        <f t="shared" ref="F8:M8" si="2">SUM(F9:F46)</f>
        <v>29388</v>
      </c>
      <c r="G8" s="59">
        <f t="shared" si="2"/>
        <v>26516</v>
      </c>
      <c r="H8" s="60">
        <f t="shared" si="2"/>
        <v>20173</v>
      </c>
      <c r="I8" s="59">
        <f t="shared" si="2"/>
        <v>40658</v>
      </c>
      <c r="J8" s="61">
        <f t="shared" si="2"/>
        <v>31022</v>
      </c>
      <c r="K8" s="59">
        <f t="shared" si="2"/>
        <v>46545</v>
      </c>
      <c r="L8" s="59">
        <f t="shared" si="2"/>
        <v>28127</v>
      </c>
      <c r="M8" s="59">
        <f t="shared" si="2"/>
        <v>29200.630999999998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126</v>
      </c>
      <c r="F11" s="44">
        <v>348</v>
      </c>
      <c r="G11" s="44">
        <v>172</v>
      </c>
      <c r="H11" s="45">
        <v>501</v>
      </c>
      <c r="I11" s="44">
        <v>92</v>
      </c>
      <c r="J11" s="46">
        <v>81</v>
      </c>
      <c r="K11" s="44">
        <v>0</v>
      </c>
      <c r="L11" s="44">
        <v>0</v>
      </c>
      <c r="M11" s="44">
        <v>41.067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0</v>
      </c>
      <c r="J14" s="46">
        <v>0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288</v>
      </c>
      <c r="F15" s="44">
        <v>1472</v>
      </c>
      <c r="G15" s="44">
        <v>350</v>
      </c>
      <c r="H15" s="45">
        <v>459</v>
      </c>
      <c r="I15" s="44">
        <v>337</v>
      </c>
      <c r="J15" s="46">
        <v>313</v>
      </c>
      <c r="K15" s="44">
        <v>0</v>
      </c>
      <c r="L15" s="44">
        <v>0</v>
      </c>
      <c r="M15" s="44">
        <v>66.164999999999992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20</v>
      </c>
      <c r="G16" s="44">
        <v>4</v>
      </c>
      <c r="H16" s="45">
        <v>16</v>
      </c>
      <c r="I16" s="44">
        <v>0</v>
      </c>
      <c r="J16" s="46">
        <v>8</v>
      </c>
      <c r="K16" s="44">
        <v>0</v>
      </c>
      <c r="L16" s="44">
        <v>0</v>
      </c>
      <c r="M16" s="44">
        <v>17.500999999999994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15</v>
      </c>
      <c r="I18" s="44">
        <v>0</v>
      </c>
      <c r="J18" s="46">
        <v>8</v>
      </c>
      <c r="K18" s="44">
        <v>0</v>
      </c>
      <c r="L18" s="44">
        <v>0</v>
      </c>
      <c r="M18" s="44">
        <v>16.847999999999999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1</v>
      </c>
      <c r="F19" s="44">
        <v>1</v>
      </c>
      <c r="G19" s="44">
        <v>20</v>
      </c>
      <c r="H19" s="45">
        <v>0</v>
      </c>
      <c r="I19" s="44">
        <v>79</v>
      </c>
      <c r="J19" s="46">
        <v>13</v>
      </c>
      <c r="K19" s="44">
        <v>0</v>
      </c>
      <c r="L19" s="44">
        <v>0</v>
      </c>
      <c r="M19" s="44">
        <v>-0.17000000000000171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455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5442</v>
      </c>
      <c r="F22" s="44">
        <v>4234</v>
      </c>
      <c r="G22" s="44">
        <v>3769</v>
      </c>
      <c r="H22" s="45">
        <v>8275</v>
      </c>
      <c r="I22" s="44">
        <v>6521</v>
      </c>
      <c r="J22" s="46">
        <v>5342</v>
      </c>
      <c r="K22" s="44">
        <v>5400</v>
      </c>
      <c r="L22" s="44">
        <v>2294</v>
      </c>
      <c r="M22" s="44">
        <v>1120.1659999999999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59</v>
      </c>
      <c r="F23" s="44">
        <v>71</v>
      </c>
      <c r="G23" s="44">
        <v>65</v>
      </c>
      <c r="H23" s="45">
        <v>125</v>
      </c>
      <c r="I23" s="44">
        <v>199</v>
      </c>
      <c r="J23" s="46">
        <v>71</v>
      </c>
      <c r="K23" s="44">
        <v>0</v>
      </c>
      <c r="L23" s="44">
        <v>0</v>
      </c>
      <c r="M23" s="44">
        <v>1.7309999999999999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1269</v>
      </c>
      <c r="F25" s="44">
        <v>1123</v>
      </c>
      <c r="G25" s="44">
        <v>1727</v>
      </c>
      <c r="H25" s="45">
        <v>0</v>
      </c>
      <c r="I25" s="44">
        <v>2054</v>
      </c>
      <c r="J25" s="46">
        <v>1578</v>
      </c>
      <c r="K25" s="44">
        <v>1500</v>
      </c>
      <c r="L25" s="44">
        <v>2200</v>
      </c>
      <c r="M25" s="44">
        <v>3480.857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780</v>
      </c>
      <c r="J27" s="46">
        <v>141</v>
      </c>
      <c r="K27" s="44">
        <v>2300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6</v>
      </c>
      <c r="F29" s="44">
        <v>1</v>
      </c>
      <c r="G29" s="44">
        <v>0</v>
      </c>
      <c r="H29" s="45">
        <v>1</v>
      </c>
      <c r="I29" s="44">
        <v>1</v>
      </c>
      <c r="J29" s="46">
        <v>0</v>
      </c>
      <c r="K29" s="44">
        <v>0</v>
      </c>
      <c r="L29" s="44">
        <v>0</v>
      </c>
      <c r="M29" s="44">
        <v>2.1059999999999999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11</v>
      </c>
      <c r="F30" s="44">
        <v>27</v>
      </c>
      <c r="G30" s="44">
        <v>2048</v>
      </c>
      <c r="H30" s="45">
        <v>936</v>
      </c>
      <c r="I30" s="44">
        <v>1797</v>
      </c>
      <c r="J30" s="46">
        <v>1892</v>
      </c>
      <c r="K30" s="44">
        <v>2550</v>
      </c>
      <c r="L30" s="44">
        <v>1076</v>
      </c>
      <c r="M30" s="44">
        <v>1506.5529999999999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272</v>
      </c>
      <c r="F32" s="44">
        <v>230</v>
      </c>
      <c r="G32" s="44">
        <v>656</v>
      </c>
      <c r="H32" s="45">
        <v>595</v>
      </c>
      <c r="I32" s="44">
        <v>586</v>
      </c>
      <c r="J32" s="46">
        <v>245</v>
      </c>
      <c r="K32" s="44">
        <v>0</v>
      </c>
      <c r="L32" s="44">
        <v>0</v>
      </c>
      <c r="M32" s="44">
        <v>36.569999999999915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2923</v>
      </c>
      <c r="F33" s="44">
        <v>5373</v>
      </c>
      <c r="G33" s="44">
        <v>2453</v>
      </c>
      <c r="H33" s="45">
        <v>3010</v>
      </c>
      <c r="I33" s="44">
        <v>3654</v>
      </c>
      <c r="J33" s="46">
        <v>4578</v>
      </c>
      <c r="K33" s="44">
        <v>4169</v>
      </c>
      <c r="L33" s="44">
        <v>4709</v>
      </c>
      <c r="M33" s="44">
        <v>3840.5559999999996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22</v>
      </c>
      <c r="F34" s="44">
        <v>26</v>
      </c>
      <c r="G34" s="44">
        <v>36</v>
      </c>
      <c r="H34" s="45">
        <v>2</v>
      </c>
      <c r="I34" s="44">
        <v>32</v>
      </c>
      <c r="J34" s="46">
        <v>4</v>
      </c>
      <c r="K34" s="44">
        <v>0</v>
      </c>
      <c r="L34" s="44">
        <v>0</v>
      </c>
      <c r="M34" s="44">
        <v>14.794999999999998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9280</v>
      </c>
      <c r="F37" s="44">
        <v>8734</v>
      </c>
      <c r="G37" s="44">
        <v>13639</v>
      </c>
      <c r="H37" s="45">
        <v>5690</v>
      </c>
      <c r="I37" s="44">
        <v>22469</v>
      </c>
      <c r="J37" s="46">
        <v>15582</v>
      </c>
      <c r="K37" s="44">
        <v>30526</v>
      </c>
      <c r="L37" s="44">
        <v>17635</v>
      </c>
      <c r="M37" s="44">
        <v>18331.522999999997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203</v>
      </c>
      <c r="F38" s="44">
        <v>245</v>
      </c>
      <c r="G38" s="44">
        <v>257</v>
      </c>
      <c r="H38" s="45">
        <v>309</v>
      </c>
      <c r="I38" s="44">
        <v>303</v>
      </c>
      <c r="J38" s="46">
        <v>111</v>
      </c>
      <c r="K38" s="44">
        <v>0</v>
      </c>
      <c r="L38" s="44">
        <v>0</v>
      </c>
      <c r="M38" s="44">
        <v>109.54999999999995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40</v>
      </c>
      <c r="F39" s="44">
        <v>5607</v>
      </c>
      <c r="G39" s="44">
        <v>341</v>
      </c>
      <c r="H39" s="45">
        <v>131</v>
      </c>
      <c r="I39" s="44">
        <v>386</v>
      </c>
      <c r="J39" s="46">
        <v>398</v>
      </c>
      <c r="K39" s="44">
        <v>0</v>
      </c>
      <c r="L39" s="44">
        <v>0</v>
      </c>
      <c r="M39" s="44">
        <v>184.94899999999996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-20930</v>
      </c>
      <c r="F40" s="44">
        <v>830</v>
      </c>
      <c r="G40" s="44">
        <v>170</v>
      </c>
      <c r="H40" s="45">
        <v>0</v>
      </c>
      <c r="I40" s="44">
        <v>151</v>
      </c>
      <c r="J40" s="46">
        <v>73</v>
      </c>
      <c r="K40" s="44">
        <v>0</v>
      </c>
      <c r="L40" s="44">
        <v>0</v>
      </c>
      <c r="M40" s="44">
        <v>152.86500000000001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298</v>
      </c>
      <c r="F42" s="44">
        <v>481</v>
      </c>
      <c r="G42" s="44">
        <v>700</v>
      </c>
      <c r="H42" s="45">
        <v>80</v>
      </c>
      <c r="I42" s="44">
        <v>851</v>
      </c>
      <c r="J42" s="46">
        <v>334</v>
      </c>
      <c r="K42" s="44">
        <v>100</v>
      </c>
      <c r="L42" s="44">
        <v>213</v>
      </c>
      <c r="M42" s="44">
        <v>271.20400000000001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</v>
      </c>
      <c r="F43" s="44">
        <v>0</v>
      </c>
      <c r="G43" s="44">
        <v>0</v>
      </c>
      <c r="H43" s="45">
        <v>28</v>
      </c>
      <c r="I43" s="44">
        <v>20</v>
      </c>
      <c r="J43" s="46">
        <v>4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110</v>
      </c>
      <c r="G44" s="44">
        <v>109</v>
      </c>
      <c r="H44" s="45">
        <v>0</v>
      </c>
      <c r="I44" s="44">
        <v>346</v>
      </c>
      <c r="J44" s="46">
        <v>246</v>
      </c>
      <c r="K44" s="44">
        <v>0</v>
      </c>
      <c r="L44" s="44">
        <v>0</v>
      </c>
      <c r="M44" s="44">
        <v>5.794999999999999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4</v>
      </c>
      <c r="F47" s="59">
        <f t="shared" ref="F47:M47" si="3">SUM(F48:F49)</f>
        <v>1</v>
      </c>
      <c r="G47" s="59">
        <f t="shared" si="3"/>
        <v>2</v>
      </c>
      <c r="H47" s="60">
        <f t="shared" si="3"/>
        <v>2</v>
      </c>
      <c r="I47" s="59">
        <f t="shared" si="3"/>
        <v>3</v>
      </c>
      <c r="J47" s="61">
        <f t="shared" si="3"/>
        <v>4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4</v>
      </c>
      <c r="F48" s="36">
        <v>1</v>
      </c>
      <c r="G48" s="36">
        <v>2</v>
      </c>
      <c r="H48" s="37">
        <v>2</v>
      </c>
      <c r="I48" s="36">
        <v>3</v>
      </c>
      <c r="J48" s="38">
        <v>4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2258</v>
      </c>
      <c r="F51" s="27">
        <f t="shared" ref="F51:M51" si="4">F52+F59+F62+F63+F64+F72+F73</f>
        <v>2265</v>
      </c>
      <c r="G51" s="27">
        <f t="shared" si="4"/>
        <v>342</v>
      </c>
      <c r="H51" s="28">
        <f t="shared" si="4"/>
        <v>2302</v>
      </c>
      <c r="I51" s="27">
        <f t="shared" si="4"/>
        <v>2324</v>
      </c>
      <c r="J51" s="29">
        <f t="shared" si="4"/>
        <v>268</v>
      </c>
      <c r="K51" s="27">
        <f t="shared" si="4"/>
        <v>2200</v>
      </c>
      <c r="L51" s="27">
        <f t="shared" si="4"/>
        <v>2332</v>
      </c>
      <c r="M51" s="27">
        <f t="shared" si="4"/>
        <v>2454.596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2000</v>
      </c>
      <c r="F59" s="59">
        <f t="shared" ref="F59:M59" si="8">SUM(F60:F61)</f>
        <v>2000</v>
      </c>
      <c r="G59" s="59">
        <f t="shared" si="8"/>
        <v>0</v>
      </c>
      <c r="H59" s="60">
        <f t="shared" si="8"/>
        <v>2000</v>
      </c>
      <c r="I59" s="59">
        <f t="shared" si="8"/>
        <v>2000</v>
      </c>
      <c r="J59" s="61">
        <f t="shared" si="8"/>
        <v>0</v>
      </c>
      <c r="K59" s="59">
        <f t="shared" si="8"/>
        <v>2000</v>
      </c>
      <c r="L59" s="59">
        <f t="shared" si="8"/>
        <v>2000</v>
      </c>
      <c r="M59" s="59">
        <f t="shared" si="8"/>
        <v>2106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2000</v>
      </c>
      <c r="F61" s="51">
        <v>2000</v>
      </c>
      <c r="G61" s="51">
        <v>0</v>
      </c>
      <c r="H61" s="52">
        <v>2000</v>
      </c>
      <c r="I61" s="51">
        <v>2000</v>
      </c>
      <c r="J61" s="53">
        <v>0</v>
      </c>
      <c r="K61" s="51">
        <v>2000</v>
      </c>
      <c r="L61" s="51">
        <v>2000</v>
      </c>
      <c r="M61" s="51">
        <v>2106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5</v>
      </c>
      <c r="H64" s="52">
        <f t="shared" si="9"/>
        <v>0</v>
      </c>
      <c r="I64" s="51">
        <f t="shared" si="9"/>
        <v>22</v>
      </c>
      <c r="J64" s="53">
        <f t="shared" si="9"/>
        <v>22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5</v>
      </c>
      <c r="H65" s="60">
        <f t="shared" si="10"/>
        <v>0</v>
      </c>
      <c r="I65" s="59">
        <f t="shared" si="10"/>
        <v>22</v>
      </c>
      <c r="J65" s="61">
        <f t="shared" si="10"/>
        <v>22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5</v>
      </c>
      <c r="H67" s="52">
        <v>0</v>
      </c>
      <c r="I67" s="51">
        <v>22</v>
      </c>
      <c r="J67" s="53">
        <v>22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8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258</v>
      </c>
      <c r="F73" s="44">
        <f t="shared" ref="F73:M73" si="12">SUM(F74:F75)</f>
        <v>257</v>
      </c>
      <c r="G73" s="44">
        <f t="shared" si="12"/>
        <v>337</v>
      </c>
      <c r="H73" s="45">
        <f t="shared" si="12"/>
        <v>302</v>
      </c>
      <c r="I73" s="44">
        <f t="shared" si="12"/>
        <v>302</v>
      </c>
      <c r="J73" s="46">
        <f t="shared" si="12"/>
        <v>246</v>
      </c>
      <c r="K73" s="44">
        <f t="shared" si="12"/>
        <v>200</v>
      </c>
      <c r="L73" s="44">
        <f t="shared" si="12"/>
        <v>332</v>
      </c>
      <c r="M73" s="44">
        <f t="shared" si="12"/>
        <v>348.596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258</v>
      </c>
      <c r="F74" s="36">
        <v>257</v>
      </c>
      <c r="G74" s="36">
        <v>337</v>
      </c>
      <c r="H74" s="37">
        <v>302</v>
      </c>
      <c r="I74" s="36">
        <v>302</v>
      </c>
      <c r="J74" s="38">
        <v>246</v>
      </c>
      <c r="K74" s="36">
        <v>200</v>
      </c>
      <c r="L74" s="36">
        <v>332</v>
      </c>
      <c r="M74" s="36">
        <v>348.596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329</v>
      </c>
      <c r="F77" s="27">
        <f t="shared" ref="F77:M77" si="13">F78+F81+F84+F85+F86+F87+F88</f>
        <v>2954</v>
      </c>
      <c r="G77" s="27">
        <f t="shared" si="13"/>
        <v>8121</v>
      </c>
      <c r="H77" s="28">
        <f t="shared" si="13"/>
        <v>6297</v>
      </c>
      <c r="I77" s="27">
        <f t="shared" si="13"/>
        <v>373</v>
      </c>
      <c r="J77" s="29">
        <f t="shared" si="13"/>
        <v>4400</v>
      </c>
      <c r="K77" s="27">
        <f t="shared" si="13"/>
        <v>5250</v>
      </c>
      <c r="L77" s="27">
        <f t="shared" si="13"/>
        <v>6888</v>
      </c>
      <c r="M77" s="27">
        <f t="shared" si="13"/>
        <v>7242.0639999999994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329</v>
      </c>
      <c r="F81" s="44">
        <f t="shared" ref="F81:M81" si="15">SUM(F82:F83)</f>
        <v>2954</v>
      </c>
      <c r="G81" s="44">
        <f t="shared" si="15"/>
        <v>8121</v>
      </c>
      <c r="H81" s="45">
        <f t="shared" si="15"/>
        <v>6297</v>
      </c>
      <c r="I81" s="44">
        <f t="shared" si="15"/>
        <v>373</v>
      </c>
      <c r="J81" s="46">
        <f t="shared" si="15"/>
        <v>4400</v>
      </c>
      <c r="K81" s="44">
        <f t="shared" si="15"/>
        <v>5250</v>
      </c>
      <c r="L81" s="44">
        <f t="shared" si="15"/>
        <v>6888</v>
      </c>
      <c r="M81" s="44">
        <f t="shared" si="15"/>
        <v>7242.0639999999994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-10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329</v>
      </c>
      <c r="F83" s="51">
        <v>2964</v>
      </c>
      <c r="G83" s="51">
        <v>8121</v>
      </c>
      <c r="H83" s="52">
        <v>6297</v>
      </c>
      <c r="I83" s="51">
        <v>373</v>
      </c>
      <c r="J83" s="53">
        <v>4400</v>
      </c>
      <c r="K83" s="51">
        <v>5250</v>
      </c>
      <c r="L83" s="51">
        <v>6888</v>
      </c>
      <c r="M83" s="51">
        <v>7242.0639999999994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20</v>
      </c>
      <c r="F90" s="27">
        <v>190</v>
      </c>
      <c r="G90" s="27">
        <v>80</v>
      </c>
      <c r="H90" s="28">
        <v>0</v>
      </c>
      <c r="I90" s="27">
        <v>0</v>
      </c>
      <c r="J90" s="29">
        <v>16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53834</v>
      </c>
      <c r="F92" s="103">
        <f t="shared" ref="F92:M92" si="16">F4+F51+F77+F90</f>
        <v>97355</v>
      </c>
      <c r="G92" s="103">
        <f t="shared" si="16"/>
        <v>108782</v>
      </c>
      <c r="H92" s="104">
        <f t="shared" si="16"/>
        <v>109071</v>
      </c>
      <c r="I92" s="103">
        <f t="shared" si="16"/>
        <v>123681</v>
      </c>
      <c r="J92" s="105">
        <f t="shared" si="16"/>
        <v>112372</v>
      </c>
      <c r="K92" s="103">
        <f t="shared" si="16"/>
        <v>138398</v>
      </c>
      <c r="L92" s="103">
        <f t="shared" si="16"/>
        <v>131672</v>
      </c>
      <c r="M92" s="103">
        <f t="shared" si="16"/>
        <v>138574.61600000001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73385</v>
      </c>
      <c r="F4" s="27">
        <f t="shared" ref="F4:M4" si="0">F5+F8+F47</f>
        <v>8465</v>
      </c>
      <c r="G4" s="27">
        <f t="shared" si="0"/>
        <v>25938</v>
      </c>
      <c r="H4" s="28">
        <f t="shared" si="0"/>
        <v>48800</v>
      </c>
      <c r="I4" s="27">
        <f t="shared" si="0"/>
        <v>17642</v>
      </c>
      <c r="J4" s="29">
        <f t="shared" si="0"/>
        <v>11022</v>
      </c>
      <c r="K4" s="27">
        <f t="shared" si="0"/>
        <v>63054</v>
      </c>
      <c r="L4" s="27">
        <f t="shared" si="0"/>
        <v>101858</v>
      </c>
      <c r="M4" s="27">
        <f t="shared" si="0"/>
        <v>93061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2245</v>
      </c>
      <c r="F5" s="59">
        <f t="shared" ref="F5:M5" si="1">SUM(F6:F7)</f>
        <v>3138</v>
      </c>
      <c r="G5" s="59">
        <f t="shared" si="1"/>
        <v>2983</v>
      </c>
      <c r="H5" s="60">
        <f t="shared" si="1"/>
        <v>30000</v>
      </c>
      <c r="I5" s="59">
        <f t="shared" si="1"/>
        <v>14000</v>
      </c>
      <c r="J5" s="61">
        <f t="shared" si="1"/>
        <v>8189</v>
      </c>
      <c r="K5" s="59">
        <f t="shared" si="1"/>
        <v>27926</v>
      </c>
      <c r="L5" s="59">
        <f t="shared" si="1"/>
        <v>54151</v>
      </c>
      <c r="M5" s="59">
        <f t="shared" si="1"/>
        <v>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1958</v>
      </c>
      <c r="F6" s="36">
        <v>2780</v>
      </c>
      <c r="G6" s="36">
        <v>2648</v>
      </c>
      <c r="H6" s="37">
        <v>25000</v>
      </c>
      <c r="I6" s="36">
        <v>12563</v>
      </c>
      <c r="J6" s="38">
        <v>5068</v>
      </c>
      <c r="K6" s="36">
        <v>26116</v>
      </c>
      <c r="L6" s="36">
        <v>51596</v>
      </c>
      <c r="M6" s="36">
        <v>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287</v>
      </c>
      <c r="F7" s="51">
        <v>358</v>
      </c>
      <c r="G7" s="51">
        <v>335</v>
      </c>
      <c r="H7" s="52">
        <v>5000</v>
      </c>
      <c r="I7" s="51">
        <v>1437</v>
      </c>
      <c r="J7" s="53">
        <v>3121</v>
      </c>
      <c r="K7" s="51">
        <v>1810</v>
      </c>
      <c r="L7" s="51">
        <v>2555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71140</v>
      </c>
      <c r="F8" s="59">
        <f t="shared" ref="F8:M8" si="2">SUM(F9:F46)</f>
        <v>5327</v>
      </c>
      <c r="G8" s="59">
        <f t="shared" si="2"/>
        <v>21393</v>
      </c>
      <c r="H8" s="60">
        <f t="shared" si="2"/>
        <v>18800</v>
      </c>
      <c r="I8" s="59">
        <f t="shared" si="2"/>
        <v>3642</v>
      </c>
      <c r="J8" s="61">
        <f t="shared" si="2"/>
        <v>2833</v>
      </c>
      <c r="K8" s="59">
        <f t="shared" si="2"/>
        <v>35128</v>
      </c>
      <c r="L8" s="59">
        <f t="shared" si="2"/>
        <v>47707</v>
      </c>
      <c r="M8" s="59">
        <f t="shared" si="2"/>
        <v>93061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5</v>
      </c>
      <c r="F9" s="36">
        <v>54</v>
      </c>
      <c r="G9" s="36">
        <v>0</v>
      </c>
      <c r="H9" s="37">
        <v>448</v>
      </c>
      <c r="I9" s="36">
        <v>242</v>
      </c>
      <c r="J9" s="38">
        <v>172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1530</v>
      </c>
      <c r="F11" s="44">
        <v>1185</v>
      </c>
      <c r="G11" s="44">
        <v>0</v>
      </c>
      <c r="H11" s="45">
        <v>2420</v>
      </c>
      <c r="I11" s="44">
        <v>182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17</v>
      </c>
      <c r="F14" s="44">
        <v>7</v>
      </c>
      <c r="G14" s="44">
        <v>0</v>
      </c>
      <c r="H14" s="45">
        <v>0</v>
      </c>
      <c r="I14" s="44">
        <v>0</v>
      </c>
      <c r="J14" s="46">
        <v>0</v>
      </c>
      <c r="K14" s="44">
        <v>100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36</v>
      </c>
      <c r="F15" s="44">
        <v>28</v>
      </c>
      <c r="G15" s="44">
        <v>21</v>
      </c>
      <c r="H15" s="45">
        <v>22</v>
      </c>
      <c r="I15" s="44">
        <v>22</v>
      </c>
      <c r="J15" s="46">
        <v>23</v>
      </c>
      <c r="K15" s="44">
        <v>0</v>
      </c>
      <c r="L15" s="44">
        <v>30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24000</v>
      </c>
      <c r="F16" s="44">
        <v>2817</v>
      </c>
      <c r="G16" s="44">
        <v>5003</v>
      </c>
      <c r="H16" s="45">
        <v>4381</v>
      </c>
      <c r="I16" s="44">
        <v>0</v>
      </c>
      <c r="J16" s="46">
        <v>0</v>
      </c>
      <c r="K16" s="44">
        <v>0</v>
      </c>
      <c r="L16" s="44">
        <v>550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3481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1715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431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17998</v>
      </c>
      <c r="F22" s="44">
        <v>473</v>
      </c>
      <c r="G22" s="44">
        <v>726</v>
      </c>
      <c r="H22" s="45">
        <v>0</v>
      </c>
      <c r="I22" s="44">
        <v>20</v>
      </c>
      <c r="J22" s="46">
        <v>22</v>
      </c>
      <c r="K22" s="44">
        <v>0</v>
      </c>
      <c r="L22" s="44">
        <v>500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1746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120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1</v>
      </c>
      <c r="I29" s="44">
        <v>9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204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3</v>
      </c>
      <c r="G32" s="44">
        <v>113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4</v>
      </c>
      <c r="G33" s="44">
        <v>1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189</v>
      </c>
      <c r="F37" s="44">
        <v>520</v>
      </c>
      <c r="G37" s="44">
        <v>1699</v>
      </c>
      <c r="H37" s="45">
        <v>0</v>
      </c>
      <c r="I37" s="44">
        <v>1095</v>
      </c>
      <c r="J37" s="46">
        <v>1152</v>
      </c>
      <c r="K37" s="44">
        <v>0</v>
      </c>
      <c r="L37" s="44">
        <v>49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17</v>
      </c>
      <c r="F38" s="44">
        <v>0</v>
      </c>
      <c r="G38" s="44">
        <v>74</v>
      </c>
      <c r="H38" s="45">
        <v>0</v>
      </c>
      <c r="I38" s="44">
        <v>130</v>
      </c>
      <c r="J38" s="46">
        <v>102</v>
      </c>
      <c r="K38" s="44">
        <v>150</v>
      </c>
      <c r="L38" s="44">
        <v>450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25330</v>
      </c>
      <c r="F39" s="44">
        <v>0</v>
      </c>
      <c r="G39" s="44">
        <v>7534</v>
      </c>
      <c r="H39" s="45">
        <v>0</v>
      </c>
      <c r="I39" s="44">
        <v>0</v>
      </c>
      <c r="J39" s="46">
        <v>0</v>
      </c>
      <c r="K39" s="44">
        <v>33378</v>
      </c>
      <c r="L39" s="44">
        <v>45807</v>
      </c>
      <c r="M39" s="44">
        <v>93061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-1</v>
      </c>
      <c r="F40" s="44">
        <v>0</v>
      </c>
      <c r="G40" s="44">
        <v>4</v>
      </c>
      <c r="H40" s="45">
        <v>7200</v>
      </c>
      <c r="I40" s="44">
        <v>42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350</v>
      </c>
      <c r="I41" s="44">
        <v>350</v>
      </c>
      <c r="J41" s="46">
        <v>251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192</v>
      </c>
      <c r="F42" s="44">
        <v>206</v>
      </c>
      <c r="G42" s="44">
        <v>333</v>
      </c>
      <c r="H42" s="45">
        <v>3562</v>
      </c>
      <c r="I42" s="44">
        <v>1062</v>
      </c>
      <c r="J42" s="46">
        <v>887</v>
      </c>
      <c r="K42" s="44">
        <v>0</v>
      </c>
      <c r="L42" s="44">
        <v>141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112</v>
      </c>
      <c r="F43" s="44">
        <v>-10</v>
      </c>
      <c r="G43" s="44">
        <v>23</v>
      </c>
      <c r="H43" s="45">
        <v>410</v>
      </c>
      <c r="I43" s="44">
        <v>410</v>
      </c>
      <c r="J43" s="46">
        <v>157</v>
      </c>
      <c r="K43" s="44">
        <v>1500</v>
      </c>
      <c r="L43" s="44">
        <v>10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40</v>
      </c>
      <c r="G44" s="44">
        <v>0</v>
      </c>
      <c r="H44" s="45">
        <v>6</v>
      </c>
      <c r="I44" s="44">
        <v>78</v>
      </c>
      <c r="J44" s="46">
        <v>67</v>
      </c>
      <c r="K44" s="44">
        <v>0</v>
      </c>
      <c r="L44" s="44">
        <v>50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1562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1562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5000</v>
      </c>
      <c r="F51" s="27">
        <f t="shared" ref="F51:M51" si="4">F52+F59+F62+F63+F64+F72+F73</f>
        <v>34000</v>
      </c>
      <c r="G51" s="27">
        <f t="shared" si="4"/>
        <v>0</v>
      </c>
      <c r="H51" s="28">
        <f t="shared" si="4"/>
        <v>0</v>
      </c>
      <c r="I51" s="27">
        <f t="shared" si="4"/>
        <v>3500</v>
      </c>
      <c r="J51" s="29">
        <f t="shared" si="4"/>
        <v>3531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5000</v>
      </c>
      <c r="F52" s="36">
        <f t="shared" ref="F52:M52" si="5">F53+F56</f>
        <v>34000</v>
      </c>
      <c r="G52" s="36">
        <f t="shared" si="5"/>
        <v>0</v>
      </c>
      <c r="H52" s="37">
        <f t="shared" si="5"/>
        <v>0</v>
      </c>
      <c r="I52" s="36">
        <f t="shared" si="5"/>
        <v>3500</v>
      </c>
      <c r="J52" s="38">
        <f t="shared" si="5"/>
        <v>3500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5000</v>
      </c>
      <c r="F56" s="51">
        <f t="shared" ref="F56:M56" si="7">SUM(F57:F58)</f>
        <v>34000</v>
      </c>
      <c r="G56" s="51">
        <f t="shared" si="7"/>
        <v>0</v>
      </c>
      <c r="H56" s="52">
        <f t="shared" si="7"/>
        <v>0</v>
      </c>
      <c r="I56" s="51">
        <f t="shared" si="7"/>
        <v>3500</v>
      </c>
      <c r="J56" s="53">
        <f t="shared" si="7"/>
        <v>3500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5000</v>
      </c>
      <c r="F58" s="51">
        <v>34000</v>
      </c>
      <c r="G58" s="51">
        <v>0</v>
      </c>
      <c r="H58" s="52">
        <v>0</v>
      </c>
      <c r="I58" s="51">
        <v>3500</v>
      </c>
      <c r="J58" s="53">
        <v>3500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31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31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271857</v>
      </c>
      <c r="F77" s="27">
        <f t="shared" ref="F77:M77" si="13">F78+F81+F84+F85+F86+F87+F88</f>
        <v>430440</v>
      </c>
      <c r="G77" s="27">
        <f t="shared" si="13"/>
        <v>562443</v>
      </c>
      <c r="H77" s="28">
        <f t="shared" si="13"/>
        <v>513211</v>
      </c>
      <c r="I77" s="27">
        <f t="shared" si="13"/>
        <v>619661</v>
      </c>
      <c r="J77" s="29">
        <f t="shared" si="13"/>
        <v>536780</v>
      </c>
      <c r="K77" s="27">
        <f t="shared" si="13"/>
        <v>446894</v>
      </c>
      <c r="L77" s="27">
        <f t="shared" si="13"/>
        <v>569783</v>
      </c>
      <c r="M77" s="27">
        <f t="shared" si="13"/>
        <v>24250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220710</v>
      </c>
      <c r="F78" s="59">
        <f t="shared" ref="F78:M78" si="14">SUM(F79:F80)</f>
        <v>390752</v>
      </c>
      <c r="G78" s="59">
        <f t="shared" si="14"/>
        <v>552959</v>
      </c>
      <c r="H78" s="60">
        <f t="shared" si="14"/>
        <v>389183</v>
      </c>
      <c r="I78" s="59">
        <f t="shared" si="14"/>
        <v>492514</v>
      </c>
      <c r="J78" s="61">
        <f t="shared" si="14"/>
        <v>409943</v>
      </c>
      <c r="K78" s="59">
        <f t="shared" si="14"/>
        <v>426481</v>
      </c>
      <c r="L78" s="59">
        <f t="shared" si="14"/>
        <v>559433</v>
      </c>
      <c r="M78" s="59">
        <f t="shared" si="14"/>
        <v>24250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220710</v>
      </c>
      <c r="F79" s="36">
        <v>390752</v>
      </c>
      <c r="G79" s="36">
        <v>552959</v>
      </c>
      <c r="H79" s="37">
        <v>389183</v>
      </c>
      <c r="I79" s="36">
        <v>492514</v>
      </c>
      <c r="J79" s="38">
        <v>409943</v>
      </c>
      <c r="K79" s="36">
        <v>426481</v>
      </c>
      <c r="L79" s="36">
        <v>559433</v>
      </c>
      <c r="M79" s="36">
        <v>24250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51147</v>
      </c>
      <c r="F81" s="44">
        <f t="shared" ref="F81:M81" si="15">SUM(F82:F83)</f>
        <v>39688</v>
      </c>
      <c r="G81" s="44">
        <f t="shared" si="15"/>
        <v>9484</v>
      </c>
      <c r="H81" s="45">
        <f t="shared" si="15"/>
        <v>124028</v>
      </c>
      <c r="I81" s="44">
        <f t="shared" si="15"/>
        <v>127147</v>
      </c>
      <c r="J81" s="46">
        <f t="shared" si="15"/>
        <v>126837</v>
      </c>
      <c r="K81" s="44">
        <f t="shared" si="15"/>
        <v>20413</v>
      </c>
      <c r="L81" s="44">
        <f t="shared" si="15"/>
        <v>10350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51147</v>
      </c>
      <c r="F83" s="51">
        <v>39688</v>
      </c>
      <c r="G83" s="51">
        <v>9484</v>
      </c>
      <c r="H83" s="52">
        <v>124028</v>
      </c>
      <c r="I83" s="51">
        <v>127147</v>
      </c>
      <c r="J83" s="53">
        <v>126837</v>
      </c>
      <c r="K83" s="51">
        <v>20413</v>
      </c>
      <c r="L83" s="51">
        <v>10350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350242</v>
      </c>
      <c r="F92" s="103">
        <f t="shared" ref="F92:M92" si="16">F4+F51+F77+F90</f>
        <v>472905</v>
      </c>
      <c r="G92" s="103">
        <f t="shared" si="16"/>
        <v>588381</v>
      </c>
      <c r="H92" s="104">
        <f t="shared" si="16"/>
        <v>562011</v>
      </c>
      <c r="I92" s="103">
        <f t="shared" si="16"/>
        <v>640803</v>
      </c>
      <c r="J92" s="105">
        <f t="shared" si="16"/>
        <v>551333</v>
      </c>
      <c r="K92" s="103">
        <f t="shared" si="16"/>
        <v>509948</v>
      </c>
      <c r="L92" s="103">
        <f t="shared" si="16"/>
        <v>671641</v>
      </c>
      <c r="M92" s="103">
        <f t="shared" si="16"/>
        <v>117311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205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125</v>
      </c>
      <c r="F3" s="22" t="s">
        <v>126</v>
      </c>
      <c r="G3" s="22" t="s">
        <v>127</v>
      </c>
      <c r="H3" s="173" t="s">
        <v>128</v>
      </c>
      <c r="I3" s="174"/>
      <c r="J3" s="175"/>
      <c r="K3" s="22" t="s">
        <v>129</v>
      </c>
      <c r="L3" s="22" t="s">
        <v>130</v>
      </c>
      <c r="M3" s="22" t="s">
        <v>131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0</v>
      </c>
      <c r="F4" s="27">
        <f t="shared" ref="F4:M4" si="0">F5+F8+F47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0</v>
      </c>
      <c r="F5" s="59">
        <f t="shared" ref="F5:M5" si="1">SUM(F6:F7)</f>
        <v>0</v>
      </c>
      <c r="G5" s="59">
        <f t="shared" si="1"/>
        <v>0</v>
      </c>
      <c r="H5" s="60">
        <f t="shared" si="1"/>
        <v>0</v>
      </c>
      <c r="I5" s="59">
        <f t="shared" si="1"/>
        <v>0</v>
      </c>
      <c r="J5" s="61">
        <f t="shared" si="1"/>
        <v>0</v>
      </c>
      <c r="K5" s="59">
        <f t="shared" si="1"/>
        <v>0</v>
      </c>
      <c r="L5" s="59">
        <f t="shared" si="1"/>
        <v>0</v>
      </c>
      <c r="M5" s="59">
        <f t="shared" si="1"/>
        <v>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0</v>
      </c>
      <c r="F6" s="36">
        <v>0</v>
      </c>
      <c r="G6" s="36">
        <v>0</v>
      </c>
      <c r="H6" s="37">
        <v>0</v>
      </c>
      <c r="I6" s="36">
        <v>0</v>
      </c>
      <c r="J6" s="38">
        <v>0</v>
      </c>
      <c r="K6" s="36">
        <v>0</v>
      </c>
      <c r="L6" s="36">
        <v>0</v>
      </c>
      <c r="M6" s="36">
        <v>0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0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0</v>
      </c>
      <c r="F8" s="59">
        <f t="shared" ref="F8:M8" si="2">SUM(F9:F46)</f>
        <v>0</v>
      </c>
      <c r="G8" s="59">
        <f t="shared" si="2"/>
        <v>0</v>
      </c>
      <c r="H8" s="60">
        <f t="shared" si="2"/>
        <v>0</v>
      </c>
      <c r="I8" s="59">
        <f t="shared" si="2"/>
        <v>0</v>
      </c>
      <c r="J8" s="61">
        <f t="shared" si="2"/>
        <v>0</v>
      </c>
      <c r="K8" s="59">
        <f t="shared" si="2"/>
        <v>0</v>
      </c>
      <c r="L8" s="59">
        <f t="shared" si="2"/>
        <v>0</v>
      </c>
      <c r="M8" s="59">
        <f t="shared" si="2"/>
        <v>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0</v>
      </c>
      <c r="J14" s="46">
        <v>0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0</v>
      </c>
      <c r="G42" s="44">
        <v>0</v>
      </c>
      <c r="H42" s="45">
        <v>0</v>
      </c>
      <c r="I42" s="44">
        <v>0</v>
      </c>
      <c r="J42" s="46">
        <v>0</v>
      </c>
      <c r="K42" s="44">
        <v>0</v>
      </c>
      <c r="L42" s="44">
        <v>0</v>
      </c>
      <c r="M42" s="44">
        <v>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0</v>
      </c>
      <c r="F92" s="103">
        <f t="shared" ref="F92:M92" si="16">F4+F51+F77+F90</f>
        <v>0</v>
      </c>
      <c r="G92" s="103">
        <f t="shared" si="16"/>
        <v>0</v>
      </c>
      <c r="H92" s="104">
        <f t="shared" si="16"/>
        <v>0</v>
      </c>
      <c r="I92" s="103">
        <f t="shared" si="16"/>
        <v>0</v>
      </c>
      <c r="J92" s="105">
        <f t="shared" si="16"/>
        <v>0</v>
      </c>
      <c r="K92" s="103">
        <f t="shared" si="16"/>
        <v>0</v>
      </c>
      <c r="L92" s="103">
        <f t="shared" si="16"/>
        <v>0</v>
      </c>
      <c r="M92" s="103">
        <f t="shared" si="16"/>
        <v>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5714</v>
      </c>
      <c r="D4" s="157">
        <v>6853</v>
      </c>
      <c r="E4" s="157">
        <v>7093</v>
      </c>
      <c r="F4" s="152">
        <v>10235</v>
      </c>
      <c r="G4" s="153">
        <v>10718</v>
      </c>
      <c r="H4" s="154">
        <v>9012</v>
      </c>
      <c r="I4" s="157">
        <v>10225</v>
      </c>
      <c r="J4" s="157">
        <v>14407</v>
      </c>
      <c r="K4" s="157">
        <v>15152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209832</v>
      </c>
      <c r="D5" s="157">
        <v>266239</v>
      </c>
      <c r="E5" s="157">
        <v>239749</v>
      </c>
      <c r="F5" s="156">
        <v>258298</v>
      </c>
      <c r="G5" s="157">
        <v>250440</v>
      </c>
      <c r="H5" s="158">
        <v>247010</v>
      </c>
      <c r="I5" s="157">
        <v>236964</v>
      </c>
      <c r="J5" s="157">
        <v>249979</v>
      </c>
      <c r="K5" s="157">
        <v>272527.85499999998</v>
      </c>
      <c r="Z5" s="163">
        <f t="shared" si="0"/>
        <v>1</v>
      </c>
      <c r="AA5" s="41">
        <v>3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215546</v>
      </c>
      <c r="D19" s="103">
        <f t="shared" ref="D19:K19" si="1">SUM(D4:D18)</f>
        <v>273092</v>
      </c>
      <c r="E19" s="103">
        <f t="shared" si="1"/>
        <v>246842</v>
      </c>
      <c r="F19" s="104">
        <f t="shared" si="1"/>
        <v>268533</v>
      </c>
      <c r="G19" s="103">
        <f t="shared" si="1"/>
        <v>261158</v>
      </c>
      <c r="H19" s="105">
        <f t="shared" si="1"/>
        <v>256022</v>
      </c>
      <c r="I19" s="103">
        <f t="shared" si="1"/>
        <v>247189</v>
      </c>
      <c r="J19" s="103">
        <f t="shared" si="1"/>
        <v>264386</v>
      </c>
      <c r="K19" s="103">
        <f t="shared" si="1"/>
        <v>287679.85499999998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194353</v>
      </c>
      <c r="D4" s="148">
        <f t="shared" ref="D4:K4" si="0">SUM(D5:D7)</f>
        <v>262102</v>
      </c>
      <c r="E4" s="148">
        <f t="shared" si="0"/>
        <v>239057</v>
      </c>
      <c r="F4" s="149">
        <f t="shared" si="0"/>
        <v>263708</v>
      </c>
      <c r="G4" s="148">
        <f t="shared" si="0"/>
        <v>258644</v>
      </c>
      <c r="H4" s="150">
        <f t="shared" si="0"/>
        <v>251244</v>
      </c>
      <c r="I4" s="148">
        <f t="shared" si="0"/>
        <v>235301</v>
      </c>
      <c r="J4" s="148">
        <f t="shared" si="0"/>
        <v>259387</v>
      </c>
      <c r="K4" s="148">
        <f t="shared" si="0"/>
        <v>282429.26400000002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144744</v>
      </c>
      <c r="D5" s="153">
        <v>163581</v>
      </c>
      <c r="E5" s="153">
        <v>178886</v>
      </c>
      <c r="F5" s="152">
        <v>205908</v>
      </c>
      <c r="G5" s="153">
        <v>189047</v>
      </c>
      <c r="H5" s="154">
        <v>180505</v>
      </c>
      <c r="I5" s="153">
        <v>187909</v>
      </c>
      <c r="J5" s="153">
        <v>221705</v>
      </c>
      <c r="K5" s="154">
        <v>237838.967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48823</v>
      </c>
      <c r="D6" s="157">
        <v>98510</v>
      </c>
      <c r="E6" s="157">
        <v>60116</v>
      </c>
      <c r="F6" s="156">
        <v>57712</v>
      </c>
      <c r="G6" s="157">
        <v>69521</v>
      </c>
      <c r="H6" s="158">
        <v>70431</v>
      </c>
      <c r="I6" s="157">
        <v>47256</v>
      </c>
      <c r="J6" s="157">
        <v>37586</v>
      </c>
      <c r="K6" s="158">
        <v>44489.20900000001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786</v>
      </c>
      <c r="D7" s="160">
        <v>11</v>
      </c>
      <c r="E7" s="160">
        <v>55</v>
      </c>
      <c r="F7" s="159">
        <v>88</v>
      </c>
      <c r="G7" s="160">
        <v>76</v>
      </c>
      <c r="H7" s="161">
        <v>308</v>
      </c>
      <c r="I7" s="160">
        <v>136</v>
      </c>
      <c r="J7" s="160">
        <v>96</v>
      </c>
      <c r="K7" s="161">
        <v>101.08799999999999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2575</v>
      </c>
      <c r="D8" s="148">
        <f t="shared" ref="D8:K8" si="1">SUM(D9:D15)</f>
        <v>1126</v>
      </c>
      <c r="E8" s="148">
        <f t="shared" si="1"/>
        <v>4796</v>
      </c>
      <c r="F8" s="149">
        <f t="shared" si="1"/>
        <v>414</v>
      </c>
      <c r="G8" s="148">
        <f t="shared" si="1"/>
        <v>499</v>
      </c>
      <c r="H8" s="150">
        <f t="shared" si="1"/>
        <v>1111</v>
      </c>
      <c r="I8" s="148">
        <f t="shared" si="1"/>
        <v>3447</v>
      </c>
      <c r="J8" s="148">
        <f t="shared" si="1"/>
        <v>452</v>
      </c>
      <c r="K8" s="148">
        <f t="shared" si="1"/>
        <v>473.95599999999996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631</v>
      </c>
      <c r="E9" s="153">
        <v>1681</v>
      </c>
      <c r="F9" s="152">
        <v>0</v>
      </c>
      <c r="G9" s="153">
        <v>2</v>
      </c>
      <c r="H9" s="154">
        <v>2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1747</v>
      </c>
      <c r="D13" s="157">
        <v>70</v>
      </c>
      <c r="E13" s="157">
        <v>254</v>
      </c>
      <c r="F13" s="156">
        <v>0</v>
      </c>
      <c r="G13" s="157">
        <v>83</v>
      </c>
      <c r="H13" s="158">
        <v>83</v>
      </c>
      <c r="I13" s="157">
        <v>30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23</v>
      </c>
      <c r="D14" s="157">
        <v>17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805</v>
      </c>
      <c r="D15" s="160">
        <v>408</v>
      </c>
      <c r="E15" s="160">
        <v>2861</v>
      </c>
      <c r="F15" s="159">
        <v>414</v>
      </c>
      <c r="G15" s="160">
        <v>414</v>
      </c>
      <c r="H15" s="161">
        <v>1026</v>
      </c>
      <c r="I15" s="160">
        <v>3417</v>
      </c>
      <c r="J15" s="160">
        <v>452</v>
      </c>
      <c r="K15" s="161">
        <v>473.95599999999996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10108</v>
      </c>
      <c r="D16" s="148">
        <f t="shared" ref="D16:K16" si="2">SUM(D17:D23)</f>
        <v>3565</v>
      </c>
      <c r="E16" s="148">
        <f t="shared" si="2"/>
        <v>2907</v>
      </c>
      <c r="F16" s="149">
        <f t="shared" si="2"/>
        <v>4411</v>
      </c>
      <c r="G16" s="148">
        <f t="shared" si="2"/>
        <v>2015</v>
      </c>
      <c r="H16" s="150">
        <f t="shared" si="2"/>
        <v>3634</v>
      </c>
      <c r="I16" s="148">
        <f t="shared" si="2"/>
        <v>8441</v>
      </c>
      <c r="J16" s="148">
        <f t="shared" si="2"/>
        <v>4547</v>
      </c>
      <c r="K16" s="148">
        <f t="shared" si="2"/>
        <v>4776.6629999999996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20</v>
      </c>
      <c r="H17" s="154">
        <v>19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10108</v>
      </c>
      <c r="D18" s="157">
        <v>3565</v>
      </c>
      <c r="E18" s="157">
        <v>2907</v>
      </c>
      <c r="F18" s="156">
        <v>4411</v>
      </c>
      <c r="G18" s="157">
        <v>1995</v>
      </c>
      <c r="H18" s="158">
        <v>3615</v>
      </c>
      <c r="I18" s="157">
        <v>8441</v>
      </c>
      <c r="J18" s="157">
        <v>4547</v>
      </c>
      <c r="K18" s="158">
        <v>4776.6629999999996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8510</v>
      </c>
      <c r="D24" s="148">
        <v>6299</v>
      </c>
      <c r="E24" s="148">
        <v>82</v>
      </c>
      <c r="F24" s="149">
        <v>0</v>
      </c>
      <c r="G24" s="148">
        <v>0</v>
      </c>
      <c r="H24" s="150">
        <v>33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215546</v>
      </c>
      <c r="D26" s="103">
        <f t="shared" ref="D26:K26" si="3">+D4+D8+D16+D24</f>
        <v>273092</v>
      </c>
      <c r="E26" s="103">
        <f t="shared" si="3"/>
        <v>246842</v>
      </c>
      <c r="F26" s="104">
        <f t="shared" si="3"/>
        <v>268533</v>
      </c>
      <c r="G26" s="103">
        <f t="shared" si="3"/>
        <v>261158</v>
      </c>
      <c r="H26" s="105">
        <f t="shared" si="3"/>
        <v>256022</v>
      </c>
      <c r="I26" s="103">
        <f t="shared" si="3"/>
        <v>247189</v>
      </c>
      <c r="J26" s="103">
        <f t="shared" si="3"/>
        <v>264386</v>
      </c>
      <c r="K26" s="103">
        <f t="shared" si="3"/>
        <v>287679.88300000003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148</v>
      </c>
      <c r="C4" s="157">
        <v>70099</v>
      </c>
      <c r="D4" s="157">
        <v>75558</v>
      </c>
      <c r="E4" s="157">
        <v>101332</v>
      </c>
      <c r="F4" s="152">
        <v>114416</v>
      </c>
      <c r="G4" s="153">
        <v>98340</v>
      </c>
      <c r="H4" s="154">
        <v>100588</v>
      </c>
      <c r="I4" s="157">
        <v>129277</v>
      </c>
      <c r="J4" s="157">
        <v>128903</v>
      </c>
      <c r="K4" s="157">
        <v>135575.859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149</v>
      </c>
      <c r="C5" s="157">
        <v>541352</v>
      </c>
      <c r="D5" s="157">
        <v>674218</v>
      </c>
      <c r="E5" s="157">
        <v>683809</v>
      </c>
      <c r="F5" s="156">
        <v>791110</v>
      </c>
      <c r="G5" s="157">
        <v>776659</v>
      </c>
      <c r="H5" s="158">
        <v>718081</v>
      </c>
      <c r="I5" s="157">
        <v>804799</v>
      </c>
      <c r="J5" s="157">
        <v>805382</v>
      </c>
      <c r="K5" s="157">
        <v>837382.24600000004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150</v>
      </c>
      <c r="C6" s="157">
        <v>55310</v>
      </c>
      <c r="D6" s="157">
        <v>63406</v>
      </c>
      <c r="E6" s="157">
        <v>66517</v>
      </c>
      <c r="F6" s="156">
        <v>119386</v>
      </c>
      <c r="G6" s="157">
        <v>135148</v>
      </c>
      <c r="H6" s="158">
        <v>73081</v>
      </c>
      <c r="I6" s="157">
        <v>112563</v>
      </c>
      <c r="J6" s="157">
        <v>131209</v>
      </c>
      <c r="K6" s="157">
        <v>138740.07699999999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151</v>
      </c>
      <c r="C7" s="157">
        <v>370062</v>
      </c>
      <c r="D7" s="157">
        <v>345865</v>
      </c>
      <c r="E7" s="157">
        <v>354574</v>
      </c>
      <c r="F7" s="156">
        <v>262491</v>
      </c>
      <c r="G7" s="157">
        <v>257563</v>
      </c>
      <c r="H7" s="158">
        <v>367911</v>
      </c>
      <c r="I7" s="157">
        <v>297766</v>
      </c>
      <c r="J7" s="157">
        <v>289667</v>
      </c>
      <c r="K7" s="157">
        <v>304695.35099999997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152</v>
      </c>
      <c r="C8" s="157">
        <v>424912</v>
      </c>
      <c r="D8" s="157">
        <v>502592</v>
      </c>
      <c r="E8" s="157">
        <v>672846</v>
      </c>
      <c r="F8" s="156">
        <v>788121</v>
      </c>
      <c r="G8" s="157">
        <v>784823</v>
      </c>
      <c r="H8" s="158">
        <v>769639</v>
      </c>
      <c r="I8" s="157">
        <v>878783</v>
      </c>
      <c r="J8" s="157">
        <v>961244</v>
      </c>
      <c r="K8" s="157">
        <v>1078258.4919999999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153</v>
      </c>
      <c r="C9" s="157">
        <v>10062</v>
      </c>
      <c r="D9" s="157">
        <v>9830</v>
      </c>
      <c r="E9" s="157">
        <v>7396</v>
      </c>
      <c r="F9" s="156">
        <v>12014</v>
      </c>
      <c r="G9" s="157">
        <v>10722</v>
      </c>
      <c r="H9" s="158">
        <v>9843</v>
      </c>
      <c r="I9" s="157">
        <v>10863</v>
      </c>
      <c r="J9" s="157">
        <v>13346</v>
      </c>
      <c r="K9" s="157">
        <v>14035.338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71" t="s">
        <v>154</v>
      </c>
      <c r="C10" s="157">
        <v>31057</v>
      </c>
      <c r="D10" s="157">
        <v>38689</v>
      </c>
      <c r="E10" s="157">
        <v>38359</v>
      </c>
      <c r="F10" s="156">
        <v>34685</v>
      </c>
      <c r="G10" s="157">
        <v>35817</v>
      </c>
      <c r="H10" s="158">
        <v>37513</v>
      </c>
      <c r="I10" s="157">
        <v>40981</v>
      </c>
      <c r="J10" s="157">
        <v>38120</v>
      </c>
      <c r="K10" s="157">
        <v>40087.360000000001</v>
      </c>
      <c r="Z10" s="163">
        <f t="shared" si="0"/>
        <v>1</v>
      </c>
    </row>
    <row r="11" spans="1:27" s="18" customFormat="1" ht="12.75" customHeight="1" x14ac:dyDescent="0.2">
      <c r="A11" s="70"/>
      <c r="B11" s="171" t="s">
        <v>155</v>
      </c>
      <c r="C11" s="157">
        <v>865939</v>
      </c>
      <c r="D11" s="157">
        <v>930129</v>
      </c>
      <c r="E11" s="157">
        <v>1026721</v>
      </c>
      <c r="F11" s="156">
        <v>1068893</v>
      </c>
      <c r="G11" s="157">
        <v>1069900</v>
      </c>
      <c r="H11" s="158">
        <v>1076739</v>
      </c>
      <c r="I11" s="157">
        <v>1079803</v>
      </c>
      <c r="J11" s="157">
        <v>1124617</v>
      </c>
      <c r="K11" s="157">
        <v>1177400</v>
      </c>
      <c r="Z11" s="163">
        <f t="shared" si="0"/>
        <v>1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2368793</v>
      </c>
      <c r="D19" s="103">
        <f t="shared" ref="D19:K19" si="1">SUM(D4:D18)</f>
        <v>2640287</v>
      </c>
      <c r="E19" s="103">
        <f t="shared" si="1"/>
        <v>2951554</v>
      </c>
      <c r="F19" s="104">
        <f t="shared" si="1"/>
        <v>3191116</v>
      </c>
      <c r="G19" s="103">
        <f t="shared" si="1"/>
        <v>3168972</v>
      </c>
      <c r="H19" s="105">
        <f t="shared" si="1"/>
        <v>3153395</v>
      </c>
      <c r="I19" s="103">
        <f t="shared" si="1"/>
        <v>3354835</v>
      </c>
      <c r="J19" s="103">
        <f t="shared" si="1"/>
        <v>3492488</v>
      </c>
      <c r="K19" s="103">
        <f t="shared" si="1"/>
        <v>3726174.7229999998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2285310</v>
      </c>
      <c r="D4" s="148">
        <f t="shared" ref="D4:K4" si="0">SUM(D5:D7)</f>
        <v>2531351</v>
      </c>
      <c r="E4" s="148">
        <f t="shared" si="0"/>
        <v>2787476</v>
      </c>
      <c r="F4" s="149">
        <f t="shared" si="0"/>
        <v>3044156</v>
      </c>
      <c r="G4" s="148">
        <f t="shared" si="0"/>
        <v>3079801</v>
      </c>
      <c r="H4" s="150">
        <f t="shared" si="0"/>
        <v>3001085</v>
      </c>
      <c r="I4" s="148">
        <f t="shared" si="0"/>
        <v>3301678</v>
      </c>
      <c r="J4" s="148">
        <f t="shared" si="0"/>
        <v>3419945</v>
      </c>
      <c r="K4" s="148">
        <f t="shared" si="0"/>
        <v>3652224.6240000008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1516160</v>
      </c>
      <c r="D5" s="153">
        <v>1741018</v>
      </c>
      <c r="E5" s="153">
        <v>1997312</v>
      </c>
      <c r="F5" s="152">
        <v>2153343</v>
      </c>
      <c r="G5" s="153">
        <v>2104728</v>
      </c>
      <c r="H5" s="154">
        <v>2111567</v>
      </c>
      <c r="I5" s="153">
        <v>2353178</v>
      </c>
      <c r="J5" s="153">
        <v>2344181</v>
      </c>
      <c r="K5" s="154">
        <v>2447784.1050000004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769081</v>
      </c>
      <c r="D6" s="157">
        <v>790295</v>
      </c>
      <c r="E6" s="157">
        <v>790121</v>
      </c>
      <c r="F6" s="156">
        <v>890631</v>
      </c>
      <c r="G6" s="157">
        <v>974922</v>
      </c>
      <c r="H6" s="158">
        <v>889430</v>
      </c>
      <c r="I6" s="157">
        <v>948394</v>
      </c>
      <c r="J6" s="157">
        <v>1075655</v>
      </c>
      <c r="K6" s="158">
        <v>1204325.8690000004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69</v>
      </c>
      <c r="D7" s="160">
        <v>38</v>
      </c>
      <c r="E7" s="160">
        <v>43</v>
      </c>
      <c r="F7" s="159">
        <v>182</v>
      </c>
      <c r="G7" s="160">
        <v>151</v>
      </c>
      <c r="H7" s="161">
        <v>88</v>
      </c>
      <c r="I7" s="160">
        <v>106</v>
      </c>
      <c r="J7" s="160">
        <v>109</v>
      </c>
      <c r="K7" s="161">
        <v>114.65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53844</v>
      </c>
      <c r="D8" s="148">
        <f t="shared" ref="D8:K8" si="1">SUM(D9:D15)</f>
        <v>58671</v>
      </c>
      <c r="E8" s="148">
        <f t="shared" si="1"/>
        <v>78035</v>
      </c>
      <c r="F8" s="149">
        <f t="shared" si="1"/>
        <v>73212</v>
      </c>
      <c r="G8" s="148">
        <f t="shared" si="1"/>
        <v>52697</v>
      </c>
      <c r="H8" s="150">
        <f t="shared" si="1"/>
        <v>77377</v>
      </c>
      <c r="I8" s="148">
        <f t="shared" si="1"/>
        <v>10591</v>
      </c>
      <c r="J8" s="148">
        <f t="shared" si="1"/>
        <v>14749</v>
      </c>
      <c r="K8" s="148">
        <f t="shared" si="1"/>
        <v>14908.567999999997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122</v>
      </c>
      <c r="E9" s="153">
        <v>0</v>
      </c>
      <c r="F9" s="152">
        <v>0</v>
      </c>
      <c r="G9" s="153">
        <v>2</v>
      </c>
      <c r="H9" s="154">
        <v>1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2528</v>
      </c>
      <c r="E13" s="157">
        <v>3222</v>
      </c>
      <c r="F13" s="156">
        <v>0</v>
      </c>
      <c r="G13" s="157">
        <v>487</v>
      </c>
      <c r="H13" s="158">
        <v>487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48901</v>
      </c>
      <c r="D14" s="157">
        <v>51630</v>
      </c>
      <c r="E14" s="157">
        <v>68697</v>
      </c>
      <c r="F14" s="156">
        <v>70000</v>
      </c>
      <c r="G14" s="157">
        <v>48996</v>
      </c>
      <c r="H14" s="158">
        <v>69985</v>
      </c>
      <c r="I14" s="157">
        <v>7236</v>
      </c>
      <c r="J14" s="157">
        <v>11240</v>
      </c>
      <c r="K14" s="158">
        <v>11240.324999999997</v>
      </c>
    </row>
    <row r="15" spans="1:27" s="18" customFormat="1" ht="12.75" customHeight="1" x14ac:dyDescent="0.2">
      <c r="A15" s="70"/>
      <c r="B15" s="114" t="s">
        <v>101</v>
      </c>
      <c r="C15" s="159">
        <v>4943</v>
      </c>
      <c r="D15" s="160">
        <v>4391</v>
      </c>
      <c r="E15" s="160">
        <v>6116</v>
      </c>
      <c r="F15" s="159">
        <v>3212</v>
      </c>
      <c r="G15" s="160">
        <v>3212</v>
      </c>
      <c r="H15" s="161">
        <v>6904</v>
      </c>
      <c r="I15" s="160">
        <v>3355</v>
      </c>
      <c r="J15" s="160">
        <v>3509</v>
      </c>
      <c r="K15" s="161">
        <v>3668.2429999999999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26361</v>
      </c>
      <c r="D16" s="148">
        <f t="shared" ref="D16:K16" si="2">SUM(D17:D23)</f>
        <v>39835</v>
      </c>
      <c r="E16" s="148">
        <f t="shared" si="2"/>
        <v>85515</v>
      </c>
      <c r="F16" s="149">
        <f t="shared" si="2"/>
        <v>73748</v>
      </c>
      <c r="G16" s="148">
        <f t="shared" si="2"/>
        <v>36474</v>
      </c>
      <c r="H16" s="150">
        <f t="shared" si="2"/>
        <v>74800</v>
      </c>
      <c r="I16" s="148">
        <f t="shared" si="2"/>
        <v>42566</v>
      </c>
      <c r="J16" s="148">
        <f t="shared" si="2"/>
        <v>57794</v>
      </c>
      <c r="K16" s="148">
        <f t="shared" si="2"/>
        <v>59041.542999999998</v>
      </c>
    </row>
    <row r="17" spans="1:11" s="18" customFormat="1" ht="12.75" customHeight="1" x14ac:dyDescent="0.2">
      <c r="A17" s="70"/>
      <c r="B17" s="114" t="s">
        <v>105</v>
      </c>
      <c r="C17" s="152">
        <v>4343</v>
      </c>
      <c r="D17" s="153">
        <v>11787</v>
      </c>
      <c r="E17" s="153">
        <v>57078</v>
      </c>
      <c r="F17" s="152">
        <v>21000</v>
      </c>
      <c r="G17" s="153">
        <v>4889</v>
      </c>
      <c r="H17" s="154">
        <v>17328</v>
      </c>
      <c r="I17" s="153">
        <v>22827</v>
      </c>
      <c r="J17" s="153">
        <v>14500</v>
      </c>
      <c r="K17" s="154">
        <v>14100.091</v>
      </c>
    </row>
    <row r="18" spans="1:11" s="18" customFormat="1" ht="12.75" customHeight="1" x14ac:dyDescent="0.2">
      <c r="A18" s="70"/>
      <c r="B18" s="114" t="s">
        <v>108</v>
      </c>
      <c r="C18" s="156">
        <v>22018</v>
      </c>
      <c r="D18" s="157">
        <v>28048</v>
      </c>
      <c r="E18" s="157">
        <v>28437</v>
      </c>
      <c r="F18" s="156">
        <v>52748</v>
      </c>
      <c r="G18" s="157">
        <v>31585</v>
      </c>
      <c r="H18" s="158">
        <v>57472</v>
      </c>
      <c r="I18" s="157">
        <v>19739</v>
      </c>
      <c r="J18" s="157">
        <v>43294</v>
      </c>
      <c r="K18" s="158">
        <v>44941.451999999997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3278</v>
      </c>
      <c r="D24" s="148">
        <v>10430</v>
      </c>
      <c r="E24" s="148">
        <v>528</v>
      </c>
      <c r="F24" s="149">
        <v>0</v>
      </c>
      <c r="G24" s="148">
        <v>0</v>
      </c>
      <c r="H24" s="150">
        <v>133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2368793</v>
      </c>
      <c r="D26" s="103">
        <f t="shared" ref="D26:K26" si="3">+D4+D8+D16+D24</f>
        <v>2640287</v>
      </c>
      <c r="E26" s="103">
        <f t="shared" si="3"/>
        <v>2951554</v>
      </c>
      <c r="F26" s="104">
        <f t="shared" si="3"/>
        <v>3191116</v>
      </c>
      <c r="G26" s="103">
        <f t="shared" si="3"/>
        <v>3168972</v>
      </c>
      <c r="H26" s="105">
        <f t="shared" si="3"/>
        <v>3153395</v>
      </c>
      <c r="I26" s="103">
        <f t="shared" si="3"/>
        <v>3354835</v>
      </c>
      <c r="J26" s="103">
        <f t="shared" si="3"/>
        <v>3492488</v>
      </c>
      <c r="K26" s="103">
        <f t="shared" si="3"/>
        <v>3726174.7350000008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  <c r="Z3" s="164" t="s">
        <v>117</v>
      </c>
    </row>
    <row r="4" spans="1:27" s="18" customFormat="1" ht="12.75" customHeight="1" x14ac:dyDescent="0.2">
      <c r="A4" s="70"/>
      <c r="B4" s="171" t="s">
        <v>156</v>
      </c>
      <c r="C4" s="157">
        <v>326187</v>
      </c>
      <c r="D4" s="157">
        <v>425575</v>
      </c>
      <c r="E4" s="157">
        <v>495528</v>
      </c>
      <c r="F4" s="152">
        <v>453677</v>
      </c>
      <c r="G4" s="153">
        <v>453725</v>
      </c>
      <c r="H4" s="154">
        <v>486046</v>
      </c>
      <c r="I4" s="157">
        <v>459212</v>
      </c>
      <c r="J4" s="157">
        <v>484609</v>
      </c>
      <c r="K4" s="157">
        <v>509736.47700000001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157</v>
      </c>
      <c r="C5" s="157">
        <v>5517</v>
      </c>
      <c r="D5" s="157">
        <v>8293</v>
      </c>
      <c r="E5" s="157">
        <v>9447</v>
      </c>
      <c r="F5" s="156">
        <v>11631</v>
      </c>
      <c r="G5" s="157">
        <v>11631</v>
      </c>
      <c r="H5" s="158">
        <v>9394</v>
      </c>
      <c r="I5" s="157">
        <v>11773</v>
      </c>
      <c r="J5" s="157">
        <v>11015</v>
      </c>
      <c r="K5" s="157">
        <v>11582.795</v>
      </c>
      <c r="Z5" s="163">
        <f t="shared" si="0"/>
        <v>1</v>
      </c>
      <c r="AA5" s="41">
        <v>5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331704</v>
      </c>
      <c r="D19" s="103">
        <f t="shared" ref="D19:K19" si="1">SUM(D4:D18)</f>
        <v>433868</v>
      </c>
      <c r="E19" s="103">
        <f t="shared" si="1"/>
        <v>504975</v>
      </c>
      <c r="F19" s="104">
        <f t="shared" si="1"/>
        <v>465308</v>
      </c>
      <c r="G19" s="103">
        <f t="shared" si="1"/>
        <v>465356</v>
      </c>
      <c r="H19" s="105">
        <f t="shared" si="1"/>
        <v>495440</v>
      </c>
      <c r="I19" s="103">
        <f t="shared" si="1"/>
        <v>470985</v>
      </c>
      <c r="J19" s="103">
        <f t="shared" si="1"/>
        <v>495624</v>
      </c>
      <c r="K19" s="103">
        <f t="shared" si="1"/>
        <v>521319.272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125</v>
      </c>
      <c r="D3" s="22" t="s">
        <v>126</v>
      </c>
      <c r="E3" s="22" t="s">
        <v>127</v>
      </c>
      <c r="F3" s="173" t="s">
        <v>128</v>
      </c>
      <c r="G3" s="174"/>
      <c r="H3" s="175"/>
      <c r="I3" s="22" t="s">
        <v>129</v>
      </c>
      <c r="J3" s="22" t="s">
        <v>130</v>
      </c>
      <c r="K3" s="22" t="s">
        <v>131</v>
      </c>
    </row>
    <row r="4" spans="1:27" s="31" customFormat="1" ht="12.75" customHeight="1" x14ac:dyDescent="0.2">
      <c r="A4" s="56"/>
      <c r="B4" s="111" t="s">
        <v>41</v>
      </c>
      <c r="C4" s="148">
        <f>SUM(C5:C7)</f>
        <v>303366</v>
      </c>
      <c r="D4" s="148">
        <f t="shared" ref="D4:K4" si="0">SUM(D5:D7)</f>
        <v>391543</v>
      </c>
      <c r="E4" s="148">
        <f t="shared" si="0"/>
        <v>498998</v>
      </c>
      <c r="F4" s="149">
        <f t="shared" si="0"/>
        <v>462176</v>
      </c>
      <c r="G4" s="148">
        <f t="shared" si="0"/>
        <v>462401</v>
      </c>
      <c r="H4" s="150">
        <f t="shared" si="0"/>
        <v>489963</v>
      </c>
      <c r="I4" s="148">
        <f t="shared" si="0"/>
        <v>467853</v>
      </c>
      <c r="J4" s="148">
        <f t="shared" si="0"/>
        <v>492343</v>
      </c>
      <c r="K4" s="148">
        <f t="shared" si="0"/>
        <v>517869.17899999995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198095</v>
      </c>
      <c r="D5" s="153">
        <v>270199</v>
      </c>
      <c r="E5" s="153">
        <v>333921</v>
      </c>
      <c r="F5" s="152">
        <v>343903</v>
      </c>
      <c r="G5" s="153">
        <v>343903</v>
      </c>
      <c r="H5" s="154">
        <v>346214</v>
      </c>
      <c r="I5" s="153">
        <v>365643</v>
      </c>
      <c r="J5" s="153">
        <v>390902</v>
      </c>
      <c r="K5" s="154">
        <v>417874.23399999994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103620</v>
      </c>
      <c r="D6" s="157">
        <v>121059</v>
      </c>
      <c r="E6" s="157">
        <v>165032</v>
      </c>
      <c r="F6" s="156">
        <v>117923</v>
      </c>
      <c r="G6" s="157">
        <v>118148</v>
      </c>
      <c r="H6" s="158">
        <v>143083</v>
      </c>
      <c r="I6" s="157">
        <v>101860</v>
      </c>
      <c r="J6" s="157">
        <v>101441</v>
      </c>
      <c r="K6" s="158">
        <v>99994.944999999992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1651</v>
      </c>
      <c r="D7" s="160">
        <v>285</v>
      </c>
      <c r="E7" s="160">
        <v>45</v>
      </c>
      <c r="F7" s="159">
        <v>350</v>
      </c>
      <c r="G7" s="160">
        <v>350</v>
      </c>
      <c r="H7" s="161">
        <v>666</v>
      </c>
      <c r="I7" s="160">
        <v>350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31</v>
      </c>
      <c r="D8" s="148">
        <f t="shared" ref="D8:K8" si="1">SUM(D9:D15)</f>
        <v>1074</v>
      </c>
      <c r="E8" s="148">
        <f t="shared" si="1"/>
        <v>355</v>
      </c>
      <c r="F8" s="149">
        <f t="shared" si="1"/>
        <v>32</v>
      </c>
      <c r="G8" s="148">
        <f t="shared" si="1"/>
        <v>80</v>
      </c>
      <c r="H8" s="150">
        <f t="shared" si="1"/>
        <v>315</v>
      </c>
      <c r="I8" s="148">
        <f t="shared" si="1"/>
        <v>32</v>
      </c>
      <c r="J8" s="148">
        <f t="shared" si="1"/>
        <v>34</v>
      </c>
      <c r="K8" s="148">
        <f t="shared" si="1"/>
        <v>35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912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119</v>
      </c>
      <c r="E13" s="157">
        <v>230</v>
      </c>
      <c r="F13" s="156">
        <v>0</v>
      </c>
      <c r="G13" s="157">
        <v>48</v>
      </c>
      <c r="H13" s="158">
        <v>48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31</v>
      </c>
      <c r="D15" s="160">
        <v>43</v>
      </c>
      <c r="E15" s="160">
        <v>125</v>
      </c>
      <c r="F15" s="159">
        <v>32</v>
      </c>
      <c r="G15" s="160">
        <v>32</v>
      </c>
      <c r="H15" s="161">
        <v>267</v>
      </c>
      <c r="I15" s="160">
        <v>32</v>
      </c>
      <c r="J15" s="160">
        <v>34</v>
      </c>
      <c r="K15" s="161">
        <v>35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22587</v>
      </c>
      <c r="D16" s="148">
        <f t="shared" ref="D16:K16" si="2">SUM(D17:D23)</f>
        <v>31735</v>
      </c>
      <c r="E16" s="148">
        <f t="shared" si="2"/>
        <v>1731</v>
      </c>
      <c r="F16" s="149">
        <f t="shared" si="2"/>
        <v>3100</v>
      </c>
      <c r="G16" s="148">
        <f t="shared" si="2"/>
        <v>2875</v>
      </c>
      <c r="H16" s="150">
        <f t="shared" si="2"/>
        <v>4057</v>
      </c>
      <c r="I16" s="148">
        <f t="shared" si="2"/>
        <v>3100</v>
      </c>
      <c r="J16" s="148">
        <f t="shared" si="2"/>
        <v>3247</v>
      </c>
      <c r="K16" s="148">
        <f t="shared" si="2"/>
        <v>3415.0909999999999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635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22587</v>
      </c>
      <c r="D18" s="157">
        <v>31100</v>
      </c>
      <c r="E18" s="157">
        <v>1731</v>
      </c>
      <c r="F18" s="156">
        <v>3100</v>
      </c>
      <c r="G18" s="157">
        <v>2875</v>
      </c>
      <c r="H18" s="158">
        <v>4057</v>
      </c>
      <c r="I18" s="157">
        <v>3100</v>
      </c>
      <c r="J18" s="157">
        <v>3247</v>
      </c>
      <c r="K18" s="158">
        <v>3415.0909999999999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5720</v>
      </c>
      <c r="D24" s="148">
        <v>9516</v>
      </c>
      <c r="E24" s="148">
        <v>3891</v>
      </c>
      <c r="F24" s="149">
        <v>0</v>
      </c>
      <c r="G24" s="148">
        <v>0</v>
      </c>
      <c r="H24" s="150">
        <v>1105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331704</v>
      </c>
      <c r="D26" s="103">
        <f t="shared" ref="D26:K26" si="3">+D4+D8+D16+D24</f>
        <v>433868</v>
      </c>
      <c r="E26" s="103">
        <f t="shared" si="3"/>
        <v>504975</v>
      </c>
      <c r="F26" s="104">
        <f t="shared" si="3"/>
        <v>465308</v>
      </c>
      <c r="G26" s="103">
        <f t="shared" si="3"/>
        <v>465356</v>
      </c>
      <c r="H26" s="105">
        <f t="shared" si="3"/>
        <v>495440</v>
      </c>
      <c r="I26" s="103">
        <f t="shared" si="3"/>
        <v>470985</v>
      </c>
      <c r="J26" s="103">
        <f t="shared" si="3"/>
        <v>495624</v>
      </c>
      <c r="K26" s="103">
        <f t="shared" si="3"/>
        <v>521319.26999999996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C.3.9</vt:lpstr>
      <vt:lpstr>C.4.9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2014-05-29T06:51:27Z</dcterms:created>
  <dcterms:modified xsi:type="dcterms:W3CDTF">2014-05-30T07:58:58Z</dcterms:modified>
</cp:coreProperties>
</file>